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12CD0815-0BFB-414D-81BD-ADAA4AE0C1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definedNames>
    <definedName name="dap">Feuil1!#REF!</definedName>
    <definedName name="dapdist">Feuil1!#REF!</definedName>
    <definedName name="dapmax">Feuil1!#REF!</definedName>
    <definedName name="dapmin">Feuil1!#REF!</definedName>
    <definedName name="dapprox">Feuil1!#REF!</definedName>
    <definedName name="dtart">Feuil1!#REF!</definedName>
    <definedName name="dtprox">Feuil1!#REF!</definedName>
    <definedName name="dtsusart">Feuil1!#REF!</definedName>
    <definedName name="largeur">Feuil1!#REF!</definedName>
    <definedName name="longueur">Feuil1!#REF!</definedName>
    <definedName name="magnum">Feuil1!#REF!</definedName>
    <definedName name="_xlnm.Print_Area">Feuil1!#REF!</definedName>
    <definedName name="uncif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0" i="1" l="1"/>
  <c r="K111" i="1"/>
  <c r="K113" i="1"/>
  <c r="AS48" i="1" l="1"/>
  <c r="AT48" i="1"/>
  <c r="AJ48" i="1"/>
  <c r="AK48" i="1"/>
  <c r="AL48" i="1"/>
  <c r="AM48" i="1"/>
  <c r="AN48" i="1"/>
  <c r="AO48" i="1"/>
  <c r="AP48" i="1"/>
  <c r="AQ48" i="1"/>
  <c r="AR48" i="1"/>
  <c r="K102" i="1"/>
  <c r="K103" i="1"/>
  <c r="K104" i="1"/>
  <c r="K105" i="1"/>
  <c r="K106" i="1"/>
  <c r="K107" i="1"/>
  <c r="K108" i="1"/>
  <c r="D103" i="1"/>
  <c r="E103" i="1"/>
  <c r="F103" i="1"/>
  <c r="G103" i="1"/>
  <c r="H103" i="1"/>
  <c r="I103" i="1"/>
  <c r="J103" i="1"/>
  <c r="D104" i="1"/>
  <c r="E104" i="1"/>
  <c r="F104" i="1"/>
  <c r="G104" i="1"/>
  <c r="H104" i="1"/>
  <c r="I104" i="1"/>
  <c r="J104" i="1"/>
  <c r="D105" i="1"/>
  <c r="E105" i="1"/>
  <c r="F105" i="1"/>
  <c r="G105" i="1"/>
  <c r="H105" i="1"/>
  <c r="I105" i="1"/>
  <c r="J105" i="1"/>
  <c r="D106" i="1"/>
  <c r="E106" i="1"/>
  <c r="F106" i="1"/>
  <c r="G106" i="1"/>
  <c r="H106" i="1"/>
  <c r="I106" i="1"/>
  <c r="J106" i="1"/>
  <c r="D107" i="1"/>
  <c r="E107" i="1"/>
  <c r="F107" i="1"/>
  <c r="G107" i="1"/>
  <c r="H107" i="1"/>
  <c r="I107" i="1"/>
  <c r="J107" i="1"/>
  <c r="D108" i="1"/>
  <c r="E108" i="1"/>
  <c r="F108" i="1"/>
  <c r="G108" i="1"/>
  <c r="H108" i="1"/>
  <c r="I108" i="1"/>
  <c r="J108" i="1"/>
  <c r="D109" i="1"/>
  <c r="E109" i="1"/>
  <c r="F109" i="1"/>
  <c r="G109" i="1"/>
  <c r="H109" i="1"/>
  <c r="I109" i="1"/>
  <c r="J109" i="1"/>
  <c r="D110" i="1"/>
  <c r="E110" i="1"/>
  <c r="F110" i="1"/>
  <c r="G110" i="1"/>
  <c r="H110" i="1"/>
  <c r="I110" i="1"/>
  <c r="J110" i="1"/>
  <c r="D111" i="1"/>
  <c r="E111" i="1"/>
  <c r="F111" i="1"/>
  <c r="G111" i="1"/>
  <c r="H111" i="1"/>
  <c r="I111" i="1"/>
  <c r="J111" i="1"/>
  <c r="D112" i="1"/>
  <c r="E112" i="1"/>
  <c r="F112" i="1"/>
  <c r="G112" i="1"/>
  <c r="H112" i="1"/>
  <c r="I112" i="1"/>
  <c r="J112" i="1"/>
  <c r="D113" i="1"/>
  <c r="E113" i="1"/>
  <c r="F113" i="1"/>
  <c r="G113" i="1"/>
  <c r="H113" i="1"/>
  <c r="I113" i="1"/>
  <c r="J113" i="1"/>
  <c r="D114" i="1"/>
  <c r="E114" i="1"/>
  <c r="F114" i="1"/>
  <c r="G114" i="1"/>
  <c r="H114" i="1"/>
  <c r="I114" i="1"/>
  <c r="J114" i="1"/>
  <c r="C104" i="1"/>
  <c r="C105" i="1"/>
  <c r="C106" i="1"/>
  <c r="C107" i="1"/>
  <c r="C108" i="1"/>
  <c r="C109" i="1"/>
  <c r="C110" i="1"/>
  <c r="C111" i="1"/>
  <c r="C112" i="1"/>
  <c r="C113" i="1"/>
  <c r="C114" i="1"/>
  <c r="C103" i="1"/>
  <c r="J102" i="1"/>
  <c r="I102" i="1"/>
  <c r="H102" i="1"/>
  <c r="G102" i="1"/>
  <c r="F102" i="1"/>
  <c r="E102" i="1"/>
  <c r="D102" i="1"/>
  <c r="C102" i="1"/>
  <c r="M19" i="1" l="1"/>
  <c r="M20" i="1"/>
  <c r="M21" i="1"/>
  <c r="M22" i="1"/>
  <c r="M23" i="1"/>
  <c r="M24" i="1"/>
  <c r="M26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S53" i="1"/>
  <c r="AT53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Z50" i="1"/>
  <c r="Z51" i="1"/>
  <c r="Z52" i="1"/>
  <c r="Z53" i="1"/>
  <c r="Z54" i="1"/>
  <c r="Z55" i="1"/>
  <c r="AD63" i="1" l="1"/>
  <c r="AC63" i="1"/>
  <c r="AI63" i="1" s="1"/>
  <c r="AB63" i="1"/>
  <c r="AH63" i="1" s="1"/>
  <c r="AA63" i="1"/>
  <c r="AG63" i="1" s="1"/>
  <c r="Z63" i="1"/>
  <c r="AD62" i="1"/>
  <c r="AC62" i="1"/>
  <c r="AI62" i="1" s="1"/>
  <c r="AB62" i="1"/>
  <c r="AH62" i="1" s="1"/>
  <c r="AA62" i="1"/>
  <c r="AG62" i="1" s="1"/>
  <c r="Z62" i="1"/>
  <c r="AD61" i="1"/>
  <c r="AC61" i="1"/>
  <c r="AI61" i="1" s="1"/>
  <c r="AB61" i="1"/>
  <c r="AH61" i="1" s="1"/>
  <c r="AA61" i="1"/>
  <c r="AG61" i="1" s="1"/>
  <c r="Z61" i="1"/>
  <c r="AD60" i="1"/>
  <c r="AC60" i="1"/>
  <c r="AI60" i="1" s="1"/>
  <c r="AB60" i="1"/>
  <c r="AH60" i="1" s="1"/>
  <c r="AA60" i="1"/>
  <c r="AG60" i="1" s="1"/>
  <c r="Z60" i="1"/>
  <c r="AD59" i="1"/>
  <c r="AC59" i="1"/>
  <c r="AI59" i="1" s="1"/>
  <c r="AB59" i="1"/>
  <c r="AH59" i="1" s="1"/>
  <c r="AA59" i="1"/>
  <c r="AG59" i="1" s="1"/>
  <c r="Z59" i="1"/>
  <c r="AD58" i="1"/>
  <c r="AC58" i="1"/>
  <c r="AI58" i="1" s="1"/>
  <c r="AB58" i="1"/>
  <c r="AH58" i="1" s="1"/>
  <c r="AA58" i="1"/>
  <c r="AG58" i="1" s="1"/>
  <c r="Z58" i="1"/>
  <c r="AD57" i="1"/>
  <c r="AC57" i="1"/>
  <c r="AI57" i="1" s="1"/>
  <c r="AB57" i="1"/>
  <c r="AH57" i="1" s="1"/>
  <c r="AA57" i="1"/>
  <c r="AG57" i="1" s="1"/>
  <c r="Z57" i="1"/>
  <c r="Z49" i="1"/>
  <c r="AI48" i="1"/>
  <c r="AH48" i="1"/>
  <c r="AG48" i="1"/>
  <c r="AF48" i="1"/>
  <c r="AE48" i="1"/>
  <c r="AD48" i="1"/>
  <c r="AC48" i="1"/>
  <c r="AB48" i="1"/>
  <c r="AA48" i="1"/>
  <c r="Z48" i="1"/>
  <c r="Z25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W21" i="1"/>
  <c r="AX21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Z18" i="1"/>
  <c r="Z19" i="1"/>
  <c r="Z20" i="1"/>
  <c r="Z21" i="1"/>
  <c r="Z22" i="1"/>
  <c r="Z23" i="1"/>
  <c r="Z17" i="1"/>
  <c r="AD31" i="1"/>
  <c r="AC31" i="1"/>
  <c r="AI31" i="1" s="1"/>
  <c r="AB31" i="1"/>
  <c r="AH31" i="1" s="1"/>
  <c r="AA31" i="1"/>
  <c r="AG31" i="1" s="1"/>
  <c r="Z31" i="1"/>
  <c r="AD30" i="1"/>
  <c r="AC30" i="1"/>
  <c r="AI30" i="1" s="1"/>
  <c r="AB30" i="1"/>
  <c r="AH30" i="1" s="1"/>
  <c r="AA30" i="1"/>
  <c r="AG30" i="1" s="1"/>
  <c r="Z30" i="1"/>
  <c r="AD29" i="1"/>
  <c r="AE29" i="1" s="1"/>
  <c r="AC29" i="1"/>
  <c r="AI29" i="1" s="1"/>
  <c r="AB29" i="1"/>
  <c r="AH29" i="1" s="1"/>
  <c r="AA29" i="1"/>
  <c r="AG29" i="1" s="1"/>
  <c r="Z29" i="1"/>
  <c r="AD28" i="1"/>
  <c r="AC28" i="1"/>
  <c r="AI28" i="1" s="1"/>
  <c r="AB28" i="1"/>
  <c r="AH28" i="1" s="1"/>
  <c r="AA28" i="1"/>
  <c r="AG28" i="1" s="1"/>
  <c r="Z28" i="1"/>
  <c r="AD27" i="1"/>
  <c r="AE27" i="1" s="1"/>
  <c r="AC27" i="1"/>
  <c r="AI27" i="1" s="1"/>
  <c r="AB27" i="1"/>
  <c r="AH27" i="1" s="1"/>
  <c r="AA27" i="1"/>
  <c r="AG27" i="1" s="1"/>
  <c r="Z27" i="1"/>
  <c r="AD26" i="1"/>
  <c r="AC26" i="1"/>
  <c r="AI26" i="1" s="1"/>
  <c r="AB26" i="1"/>
  <c r="AH26" i="1" s="1"/>
  <c r="AA26" i="1"/>
  <c r="AG26" i="1" s="1"/>
  <c r="Z26" i="1"/>
  <c r="AD25" i="1"/>
  <c r="AC25" i="1"/>
  <c r="AI25" i="1" s="1"/>
  <c r="AB25" i="1"/>
  <c r="AH25" i="1" s="1"/>
  <c r="AA25" i="1"/>
  <c r="AG25" i="1" s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E57" i="1" l="1"/>
  <c r="AE25" i="1"/>
  <c r="AE31" i="1"/>
  <c r="AE26" i="1"/>
  <c r="AE30" i="1"/>
  <c r="AE59" i="1"/>
  <c r="AE28" i="1"/>
  <c r="AE58" i="1"/>
  <c r="AE60" i="1"/>
  <c r="AE61" i="1"/>
  <c r="AE62" i="1"/>
  <c r="AE63" i="1"/>
  <c r="D60" i="1"/>
  <c r="E60" i="1"/>
  <c r="F60" i="1"/>
  <c r="G60" i="1"/>
  <c r="H60" i="1"/>
  <c r="I60" i="1"/>
  <c r="J60" i="1"/>
  <c r="K60" i="1"/>
  <c r="C60" i="1"/>
  <c r="J84" i="1"/>
  <c r="G85" i="1"/>
  <c r="F85" i="1"/>
  <c r="L85" i="1" s="1"/>
  <c r="E85" i="1"/>
  <c r="K85" i="1" s="1"/>
  <c r="D85" i="1"/>
  <c r="J85" i="1" s="1"/>
  <c r="C85" i="1"/>
  <c r="G84" i="1"/>
  <c r="F84" i="1"/>
  <c r="L84" i="1" s="1"/>
  <c r="E84" i="1"/>
  <c r="K84" i="1" s="1"/>
  <c r="D84" i="1"/>
  <c r="C84" i="1"/>
  <c r="G83" i="1"/>
  <c r="F83" i="1"/>
  <c r="L83" i="1" s="1"/>
  <c r="E83" i="1"/>
  <c r="K83" i="1" s="1"/>
  <c r="D83" i="1"/>
  <c r="J83" i="1" s="1"/>
  <c r="C83" i="1"/>
  <c r="G82" i="1"/>
  <c r="F82" i="1"/>
  <c r="L82" i="1" s="1"/>
  <c r="E82" i="1"/>
  <c r="K82" i="1" s="1"/>
  <c r="D82" i="1"/>
  <c r="J82" i="1" s="1"/>
  <c r="C82" i="1"/>
  <c r="G81" i="1"/>
  <c r="F81" i="1"/>
  <c r="L81" i="1" s="1"/>
  <c r="E81" i="1"/>
  <c r="K81" i="1" s="1"/>
  <c r="D81" i="1"/>
  <c r="J81" i="1" s="1"/>
  <c r="C81" i="1"/>
  <c r="G80" i="1"/>
  <c r="F80" i="1"/>
  <c r="L80" i="1" s="1"/>
  <c r="E80" i="1"/>
  <c r="K80" i="1" s="1"/>
  <c r="D80" i="1"/>
  <c r="J80" i="1" s="1"/>
  <c r="C80" i="1"/>
  <c r="G79" i="1"/>
  <c r="F79" i="1"/>
  <c r="L79" i="1" s="1"/>
  <c r="E79" i="1"/>
  <c r="K79" i="1" s="1"/>
  <c r="D79" i="1"/>
  <c r="J79" i="1" s="1"/>
  <c r="C79" i="1"/>
  <c r="G78" i="1"/>
  <c r="H78" i="1" s="1"/>
  <c r="F78" i="1"/>
  <c r="L78" i="1" s="1"/>
  <c r="E78" i="1"/>
  <c r="K78" i="1" s="1"/>
  <c r="D78" i="1"/>
  <c r="J78" i="1" s="1"/>
  <c r="C78" i="1"/>
  <c r="G77" i="1"/>
  <c r="F77" i="1"/>
  <c r="L77" i="1" s="1"/>
  <c r="E77" i="1"/>
  <c r="K77" i="1" s="1"/>
  <c r="D77" i="1"/>
  <c r="J77" i="1" s="1"/>
  <c r="C77" i="1"/>
  <c r="G76" i="1"/>
  <c r="F76" i="1"/>
  <c r="L76" i="1" s="1"/>
  <c r="E76" i="1"/>
  <c r="K76" i="1" s="1"/>
  <c r="D76" i="1"/>
  <c r="J76" i="1" s="1"/>
  <c r="C76" i="1"/>
  <c r="G75" i="1"/>
  <c r="F75" i="1"/>
  <c r="L75" i="1" s="1"/>
  <c r="E75" i="1"/>
  <c r="K75" i="1" s="1"/>
  <c r="D75" i="1"/>
  <c r="J75" i="1" s="1"/>
  <c r="C75" i="1"/>
  <c r="G74" i="1"/>
  <c r="F74" i="1"/>
  <c r="L74" i="1" s="1"/>
  <c r="E74" i="1"/>
  <c r="K74" i="1" s="1"/>
  <c r="D74" i="1"/>
  <c r="J74" i="1" s="1"/>
  <c r="C74" i="1"/>
  <c r="K72" i="1"/>
  <c r="J72" i="1"/>
  <c r="I72" i="1"/>
  <c r="H72" i="1"/>
  <c r="G72" i="1"/>
  <c r="F72" i="1"/>
  <c r="E72" i="1"/>
  <c r="D72" i="1"/>
  <c r="C72" i="1"/>
  <c r="K71" i="1"/>
  <c r="J71" i="1"/>
  <c r="I71" i="1"/>
  <c r="H71" i="1"/>
  <c r="G71" i="1"/>
  <c r="F71" i="1"/>
  <c r="E71" i="1"/>
  <c r="D71" i="1"/>
  <c r="C71" i="1"/>
  <c r="K70" i="1"/>
  <c r="J70" i="1"/>
  <c r="I70" i="1"/>
  <c r="H70" i="1"/>
  <c r="G70" i="1"/>
  <c r="F70" i="1"/>
  <c r="E70" i="1"/>
  <c r="D70" i="1"/>
  <c r="C70" i="1"/>
  <c r="K69" i="1"/>
  <c r="J69" i="1"/>
  <c r="I69" i="1"/>
  <c r="H69" i="1"/>
  <c r="G69" i="1"/>
  <c r="F69" i="1"/>
  <c r="E69" i="1"/>
  <c r="D69" i="1"/>
  <c r="C69" i="1"/>
  <c r="K68" i="1"/>
  <c r="J68" i="1"/>
  <c r="I68" i="1"/>
  <c r="H68" i="1"/>
  <c r="G68" i="1"/>
  <c r="F68" i="1"/>
  <c r="E68" i="1"/>
  <c r="D68" i="1"/>
  <c r="C68" i="1"/>
  <c r="K67" i="1"/>
  <c r="J67" i="1"/>
  <c r="I67" i="1"/>
  <c r="H67" i="1"/>
  <c r="G67" i="1"/>
  <c r="F67" i="1"/>
  <c r="E67" i="1"/>
  <c r="D67" i="1"/>
  <c r="C67" i="1"/>
  <c r="K66" i="1"/>
  <c r="J66" i="1"/>
  <c r="I66" i="1"/>
  <c r="H66" i="1"/>
  <c r="G66" i="1"/>
  <c r="F66" i="1"/>
  <c r="E66" i="1"/>
  <c r="D66" i="1"/>
  <c r="C66" i="1"/>
  <c r="K65" i="1"/>
  <c r="J65" i="1"/>
  <c r="I65" i="1"/>
  <c r="H65" i="1"/>
  <c r="G65" i="1"/>
  <c r="F65" i="1"/>
  <c r="E65" i="1"/>
  <c r="D65" i="1"/>
  <c r="C65" i="1"/>
  <c r="K64" i="1"/>
  <c r="J64" i="1"/>
  <c r="I64" i="1"/>
  <c r="H64" i="1"/>
  <c r="G64" i="1"/>
  <c r="F64" i="1"/>
  <c r="E64" i="1"/>
  <c r="D64" i="1"/>
  <c r="C64" i="1"/>
  <c r="K63" i="1"/>
  <c r="J63" i="1"/>
  <c r="I63" i="1"/>
  <c r="H63" i="1"/>
  <c r="G63" i="1"/>
  <c r="F63" i="1"/>
  <c r="E63" i="1"/>
  <c r="D63" i="1"/>
  <c r="C63" i="1"/>
  <c r="K62" i="1"/>
  <c r="J62" i="1"/>
  <c r="I62" i="1"/>
  <c r="H62" i="1"/>
  <c r="G62" i="1"/>
  <c r="F62" i="1"/>
  <c r="E62" i="1"/>
  <c r="D62" i="1"/>
  <c r="C62" i="1"/>
  <c r="K61" i="1"/>
  <c r="J61" i="1"/>
  <c r="I61" i="1"/>
  <c r="H61" i="1"/>
  <c r="G61" i="1"/>
  <c r="F61" i="1"/>
  <c r="E61" i="1"/>
  <c r="D61" i="1"/>
  <c r="C61" i="1"/>
  <c r="H84" i="1" l="1"/>
  <c r="H77" i="1"/>
  <c r="H83" i="1"/>
  <c r="H76" i="1"/>
  <c r="H82" i="1"/>
  <c r="H81" i="1"/>
  <c r="H75" i="1"/>
  <c r="H74" i="1"/>
  <c r="H80" i="1"/>
  <c r="H79" i="1"/>
  <c r="H85" i="1"/>
  <c r="C34" i="1" l="1"/>
  <c r="D34" i="1"/>
  <c r="E34" i="1"/>
  <c r="K34" i="1" s="1"/>
  <c r="F34" i="1"/>
  <c r="L34" i="1" s="1"/>
  <c r="G34" i="1"/>
  <c r="C35" i="1"/>
  <c r="D35" i="1"/>
  <c r="J35" i="1" s="1"/>
  <c r="E35" i="1"/>
  <c r="K35" i="1" s="1"/>
  <c r="F35" i="1"/>
  <c r="L35" i="1" s="1"/>
  <c r="G35" i="1"/>
  <c r="H35" i="1" s="1"/>
  <c r="C36" i="1"/>
  <c r="D36" i="1"/>
  <c r="J36" i="1" s="1"/>
  <c r="E36" i="1"/>
  <c r="F36" i="1"/>
  <c r="L36" i="1" s="1"/>
  <c r="G36" i="1"/>
  <c r="C37" i="1"/>
  <c r="D37" i="1"/>
  <c r="J37" i="1" s="1"/>
  <c r="E37" i="1"/>
  <c r="K37" i="1" s="1"/>
  <c r="F37" i="1"/>
  <c r="L37" i="1" s="1"/>
  <c r="G37" i="1"/>
  <c r="C38" i="1"/>
  <c r="D38" i="1"/>
  <c r="J38" i="1" s="1"/>
  <c r="E38" i="1"/>
  <c r="K38" i="1" s="1"/>
  <c r="F38" i="1"/>
  <c r="L38" i="1" s="1"/>
  <c r="G38" i="1"/>
  <c r="C39" i="1"/>
  <c r="D39" i="1"/>
  <c r="E39" i="1"/>
  <c r="K39" i="1" s="1"/>
  <c r="F39" i="1"/>
  <c r="L39" i="1" s="1"/>
  <c r="G39" i="1"/>
  <c r="H39" i="1" s="1"/>
  <c r="C40" i="1"/>
  <c r="D40" i="1"/>
  <c r="J40" i="1" s="1"/>
  <c r="E40" i="1"/>
  <c r="K40" i="1" s="1"/>
  <c r="F40" i="1"/>
  <c r="L40" i="1" s="1"/>
  <c r="G40" i="1"/>
  <c r="H40" i="1" s="1"/>
  <c r="C41" i="1"/>
  <c r="D41" i="1"/>
  <c r="E41" i="1"/>
  <c r="F41" i="1"/>
  <c r="L41" i="1" s="1"/>
  <c r="G41" i="1"/>
  <c r="H41" i="1" s="1"/>
  <c r="C42" i="1"/>
  <c r="D42" i="1"/>
  <c r="J42" i="1" s="1"/>
  <c r="E42" i="1"/>
  <c r="K42" i="1" s="1"/>
  <c r="F42" i="1"/>
  <c r="L42" i="1" s="1"/>
  <c r="G42" i="1"/>
  <c r="C43" i="1"/>
  <c r="D43" i="1"/>
  <c r="J43" i="1" s="1"/>
  <c r="E43" i="1"/>
  <c r="K43" i="1" s="1"/>
  <c r="F43" i="1"/>
  <c r="G43" i="1"/>
  <c r="C44" i="1"/>
  <c r="D44" i="1"/>
  <c r="J44" i="1" s="1"/>
  <c r="E44" i="1"/>
  <c r="K44" i="1" s="1"/>
  <c r="F44" i="1"/>
  <c r="L44" i="1" s="1"/>
  <c r="G44" i="1"/>
  <c r="G33" i="1"/>
  <c r="F33" i="1"/>
  <c r="L33" i="1" s="1"/>
  <c r="E33" i="1"/>
  <c r="K33" i="1" s="1"/>
  <c r="D33" i="1"/>
  <c r="J33" i="1" s="1"/>
  <c r="C33" i="1"/>
  <c r="K19" i="1"/>
  <c r="K20" i="1"/>
  <c r="K21" i="1"/>
  <c r="K22" i="1"/>
  <c r="K23" i="1"/>
  <c r="K24" i="1"/>
  <c r="K25" i="1"/>
  <c r="K26" i="1"/>
  <c r="K28" i="1"/>
  <c r="K29" i="1"/>
  <c r="K30" i="1"/>
  <c r="K31" i="1"/>
  <c r="E23" i="1"/>
  <c r="J41" i="1"/>
  <c r="L43" i="1"/>
  <c r="K41" i="1"/>
  <c r="K36" i="1"/>
  <c r="J34" i="1"/>
  <c r="H34" i="1" l="1"/>
  <c r="J39" i="1"/>
  <c r="H33" i="1"/>
  <c r="H42" i="1"/>
  <c r="H38" i="1"/>
  <c r="H44" i="1"/>
  <c r="H36" i="1"/>
  <c r="H37" i="1"/>
  <c r="H43" i="1"/>
  <c r="I19" i="1" l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C23" i="1"/>
  <c r="D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C28" i="1"/>
  <c r="D28" i="1"/>
  <c r="E28" i="1"/>
  <c r="F28" i="1"/>
  <c r="G28" i="1"/>
  <c r="H28" i="1"/>
  <c r="C29" i="1"/>
  <c r="D29" i="1"/>
  <c r="E29" i="1"/>
  <c r="F29" i="1"/>
  <c r="G29" i="1"/>
  <c r="H29" i="1"/>
  <c r="C30" i="1"/>
  <c r="D30" i="1"/>
  <c r="E30" i="1"/>
  <c r="F30" i="1"/>
  <c r="G30" i="1"/>
  <c r="H30" i="1"/>
  <c r="C31" i="1"/>
  <c r="D31" i="1"/>
  <c r="E31" i="1"/>
  <c r="F31" i="1"/>
  <c r="G31" i="1"/>
  <c r="H31" i="1"/>
</calcChain>
</file>

<file path=xl/sharedStrings.xml><?xml version="1.0" encoding="utf-8"?>
<sst xmlns="http://schemas.openxmlformats.org/spreadsheetml/2006/main" count="369" uniqueCount="92">
  <si>
    <t>Log10(E.h.o)</t>
  </si>
  <si>
    <t xml:space="preserve">DP-4022d       </t>
  </si>
  <si>
    <t>n=29</t>
  </si>
  <si>
    <t xml:space="preserve">DP-4026d       </t>
  </si>
  <si>
    <t xml:space="preserve">DP-3072i       </t>
  </si>
  <si>
    <t xml:space="preserve">DP-4679d       </t>
  </si>
  <si>
    <t xml:space="preserve">DP-4031i       </t>
  </si>
  <si>
    <t xml:space="preserve">DP-4680d       </t>
  </si>
  <si>
    <t xml:space="preserve">DP-2964        </t>
  </si>
  <si>
    <t xml:space="preserve">DP-4024d       </t>
  </si>
  <si>
    <t xml:space="preserve">DP-4676d       </t>
  </si>
  <si>
    <t>Mesures</t>
  </si>
  <si>
    <t>n</t>
  </si>
  <si>
    <t>x</t>
  </si>
  <si>
    <t>min</t>
  </si>
  <si>
    <t>max</t>
  </si>
  <si>
    <t>s</t>
  </si>
  <si>
    <t>v</t>
  </si>
  <si>
    <t>Cedral  LS x</t>
  </si>
  <si>
    <t>Cedral LS  min</t>
  </si>
  <si>
    <t>Cedral  LS max</t>
  </si>
  <si>
    <t>n=32</t>
  </si>
  <si>
    <t xml:space="preserve">DP-5018i       </t>
  </si>
  <si>
    <t xml:space="preserve">DP-5019d       </t>
  </si>
  <si>
    <t xml:space="preserve">DP-4728d       </t>
  </si>
  <si>
    <t xml:space="preserve">DP-2850d       </t>
  </si>
  <si>
    <t xml:space="preserve">DP-4115i       </t>
  </si>
  <si>
    <t xml:space="preserve">DP-4729d       </t>
  </si>
  <si>
    <t xml:space="preserve">DP-4111d       </t>
  </si>
  <si>
    <t xml:space="preserve">DP-2895i       </t>
  </si>
  <si>
    <t xml:space="preserve">DP-3065d       </t>
  </si>
  <si>
    <t>13bis</t>
  </si>
  <si>
    <t>6 anc</t>
  </si>
  <si>
    <t>Cedral</t>
  </si>
  <si>
    <t>Alberdi et al.</t>
  </si>
  <si>
    <t>MT</t>
  </si>
  <si>
    <t>MC</t>
  </si>
  <si>
    <t xml:space="preserve">DP-2904        </t>
  </si>
  <si>
    <t xml:space="preserve">DP-2924        </t>
  </si>
  <si>
    <t xml:space="preserve">DP-3090        </t>
  </si>
  <si>
    <t xml:space="preserve">DP-3093        </t>
  </si>
  <si>
    <t xml:space="preserve">DP-3096        </t>
  </si>
  <si>
    <t xml:space="preserve">DP-3099        </t>
  </si>
  <si>
    <t xml:space="preserve">DP-4132        </t>
  </si>
  <si>
    <t xml:space="preserve">DP-4133        </t>
  </si>
  <si>
    <t xml:space="preserve">DP-4136        </t>
  </si>
  <si>
    <t xml:space="preserve">DP-4137        </t>
  </si>
  <si>
    <t xml:space="preserve">DP-4147        </t>
  </si>
  <si>
    <t xml:space="preserve">DP-4148        </t>
  </si>
  <si>
    <t xml:space="preserve">DP-4151        </t>
  </si>
  <si>
    <t xml:space="preserve">DP-4153        </t>
  </si>
  <si>
    <t xml:space="preserve">DP-4161        </t>
  </si>
  <si>
    <t xml:space="preserve">DP-4164        </t>
  </si>
  <si>
    <t xml:space="preserve">DP-4739        </t>
  </si>
  <si>
    <t xml:space="preserve">DP-4746        </t>
  </si>
  <si>
    <t xml:space="preserve">DP-4753        </t>
  </si>
  <si>
    <t xml:space="preserve">DP-4754        </t>
  </si>
  <si>
    <t xml:space="preserve">DP-4756        </t>
  </si>
  <si>
    <t xml:space="preserve">DP-4758        </t>
  </si>
  <si>
    <t xml:space="preserve">DP-4765        </t>
  </si>
  <si>
    <t xml:space="preserve">DP-4766        </t>
  </si>
  <si>
    <t xml:space="preserve">DP-5021       </t>
  </si>
  <si>
    <t>[45.5</t>
    <phoneticPr fontId="2"/>
  </si>
  <si>
    <t>Ph1 Ant</t>
  </si>
  <si>
    <t>Ph1 Post</t>
  </si>
  <si>
    <t xml:space="preserve">DP-2098        </t>
  </si>
  <si>
    <t xml:space="preserve">DP-2817        </t>
  </si>
  <si>
    <t xml:space="preserve">DP-2827        </t>
  </si>
  <si>
    <t xml:space="preserve">DP-2891        </t>
  </si>
  <si>
    <t xml:space="preserve">DP-3091       </t>
  </si>
  <si>
    <t xml:space="preserve">DP-3092        </t>
  </si>
  <si>
    <t xml:space="preserve">DP-3094        </t>
  </si>
  <si>
    <t xml:space="preserve">DP-3100        </t>
  </si>
  <si>
    <t xml:space="preserve">DP-4152        </t>
  </si>
  <si>
    <t xml:space="preserve">DP-4748        </t>
  </si>
  <si>
    <t xml:space="preserve">DP-4767        </t>
  </si>
  <si>
    <t>[45.5</t>
    <phoneticPr fontId="3"/>
  </si>
  <si>
    <t>FC 699</t>
  </si>
  <si>
    <t xml:space="preserve">Cedazo </t>
  </si>
  <si>
    <t>M &amp; D</t>
  </si>
  <si>
    <t xml:space="preserve">DP-3070d       </t>
  </si>
  <si>
    <t>LS</t>
  </si>
  <si>
    <t>figuré</t>
  </si>
  <si>
    <t xml:space="preserve">DP-2955d       </t>
  </si>
  <si>
    <t xml:space="preserve">DP-3066i       </t>
  </si>
  <si>
    <t xml:space="preserve">DP-3067d       </t>
  </si>
  <si>
    <t xml:space="preserve">DP-3068i       </t>
  </si>
  <si>
    <t xml:space="preserve">DP-3069i       </t>
  </si>
  <si>
    <t xml:space="preserve">DP-4118i       </t>
  </si>
  <si>
    <t xml:space="preserve">DP-4731d       </t>
  </si>
  <si>
    <t>UMPE 489</t>
  </si>
  <si>
    <t>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</si>
</sst>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>
    <font>
      <sz val="9"/>
      <name val="Geneva"/>
    </font>
    <font>
      <sz val="8"/>
      <name val="Verdan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sz val="14"/>
      <color indexed="8"/>
      <name val="Times New Roman"/>
      <family val="1"/>
    </font>
    <font>
      <b/>
      <sz val="14"/>
      <color rgb="FF00B050"/>
      <name val="Times New Roman"/>
      <family val="1"/>
    </font>
    <font>
      <sz val="14"/>
      <color rgb="FFFF0000"/>
      <name val="Times New Roman"/>
      <family val="1"/>
    </font>
    <font>
      <sz val="14"/>
      <color rgb="FF00B050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rgb="FF7030A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center" wrapText="1"/>
    </xf>
    <xf numFmtId="165" fontId="3" fillId="0" borderId="0" xfId="0" applyNumberFormat="1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165" fontId="5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MC III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Feuil1!$C$19</c:f>
              <c:strCache>
                <c:ptCount val="1"/>
                <c:pt idx="0">
                  <c:v>DP-2964        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Feuil1!$C$20:$C$29</c:f>
              <c:numCache>
                <c:formatCode>0.000</c:formatCode>
                <c:ptCount val="10"/>
                <c:pt idx="0">
                  <c:v>4.2769787767936052E-2</c:v>
                </c:pt>
                <c:pt idx="1">
                  <c:v>0.18925551481726077</c:v>
                </c:pt>
                <c:pt idx="2">
                  <c:v>0.1623497760660686</c:v>
                </c:pt>
                <c:pt idx="3">
                  <c:v>0.13475725996188115</c:v>
                </c:pt>
                <c:pt idx="4">
                  <c:v>0.14556132681523404</c:v>
                </c:pt>
                <c:pt idx="5">
                  <c:v>0.13843617916664708</c:v>
                </c:pt>
                <c:pt idx="6">
                  <c:v>0.14662195895590679</c:v>
                </c:pt>
                <c:pt idx="7">
                  <c:v>0.14174518679241155</c:v>
                </c:pt>
                <c:pt idx="8">
                  <c:v>0.11182696394417291</c:v>
                </c:pt>
                <c:pt idx="9">
                  <c:v>0.13210020651918275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2-3A4F-AAB1-9752FE976BA3}"/>
            </c:ext>
          </c:extLst>
        </c:ser>
        <c:ser>
          <c:idx val="0"/>
          <c:order val="1"/>
          <c:tx>
            <c:strRef>
              <c:f>Feuil1!$D$19</c:f>
              <c:strCache>
                <c:ptCount val="1"/>
                <c:pt idx="0">
                  <c:v>DP-3072i       </c:v>
                </c:pt>
              </c:strCache>
            </c:strRef>
          </c:tx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Feuil1!$D$20:$D$29</c:f>
              <c:numCache>
                <c:formatCode>0.000</c:formatCode>
                <c:ptCount val="10"/>
                <c:pt idx="0">
                  <c:v>5.1112947950866516E-2</c:v>
                </c:pt>
                <c:pt idx="1">
                  <c:v>0.20994011367711174</c:v>
                </c:pt>
                <c:pt idx="2">
                  <c:v>0.176138060551702</c:v>
                </c:pt>
                <c:pt idx="3">
                  <c:v>0.12337771421838228</c:v>
                </c:pt>
                <c:pt idx="4">
                  <c:v>0.10300897612977034</c:v>
                </c:pt>
                <c:pt idx="5">
                  <c:v>0.14410272996304352</c:v>
                </c:pt>
                <c:pt idx="6">
                  <c:v>0.15459088862718207</c:v>
                </c:pt>
                <c:pt idx="7">
                  <c:v>0.1200259370991752</c:v>
                </c:pt>
                <c:pt idx="8">
                  <c:v>8.0070367824686128E-2</c:v>
                </c:pt>
                <c:pt idx="9">
                  <c:v>0.11951107921116222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499-EA48-ACC2-FE08830E54A8}"/>
            </c:ext>
          </c:extLst>
        </c:ser>
        <c:ser>
          <c:idx val="1"/>
          <c:order val="2"/>
          <c:tx>
            <c:strRef>
              <c:f>Feuil1!$E$19</c:f>
              <c:strCache>
                <c:ptCount val="1"/>
                <c:pt idx="0">
                  <c:v>DP-4022d       </c:v>
                </c:pt>
              </c:strCache>
            </c:strRef>
          </c:tx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Feuil1!$E$20:$E$29</c:f>
              <c:numCache>
                <c:formatCode>0.000</c:formatCode>
                <c:ptCount val="10"/>
                <c:pt idx="0">
                  <c:v>6.1455941684069426E-2</c:v>
                </c:pt>
                <c:pt idx="1">
                  <c:v>0.17306875372398545</c:v>
                </c:pt>
                <c:pt idx="2">
                  <c:v>0.13338608013075204</c:v>
                </c:pt>
                <c:pt idx="3">
                  <c:v>0.10372302622191243</c:v>
                </c:pt>
                <c:pt idx="4">
                  <c:v>0.14556132681523404</c:v>
                </c:pt>
                <c:pt idx="5">
                  <c:v>0.11500034825873628</c:v>
                </c:pt>
                <c:pt idx="6">
                  <c:v>0.13023154276773741</c:v>
                </c:pt>
                <c:pt idx="7">
                  <c:v>0.10299259780039494</c:v>
                </c:pt>
                <c:pt idx="8">
                  <c:v>6.4830401267949256E-2</c:v>
                </c:pt>
                <c:pt idx="9">
                  <c:v>9.9915523147781515E-2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499-EA48-ACC2-FE08830E54A8}"/>
            </c:ext>
          </c:extLst>
        </c:ser>
        <c:ser>
          <c:idx val="3"/>
          <c:order val="3"/>
          <c:tx>
            <c:strRef>
              <c:f>Feuil1!$F$19</c:f>
              <c:strCache>
                <c:ptCount val="1"/>
                <c:pt idx="0">
                  <c:v>DP-4024d       </c:v>
                </c:pt>
              </c:strCache>
            </c:strRef>
          </c:tx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Feuil1!$F$20:$F$29</c:f>
              <c:numCache>
                <c:formatCode>0.000</c:formatCode>
                <c:ptCount val="10"/>
                <c:pt idx="0">
                  <c:v>3.4263203870167569E-2</c:v>
                </c:pt>
                <c:pt idx="1">
                  <c:v>0.19136887413065984</c:v>
                </c:pt>
                <c:pt idx="2">
                  <c:v>0.14810933695145834</c:v>
                </c:pt>
                <c:pt idx="3">
                  <c:v>0.11951729340514428</c:v>
                </c:pt>
                <c:pt idx="4">
                  <c:v>0.12783255985480246</c:v>
                </c:pt>
                <c:pt idx="5">
                  <c:v>0.11927914623801117</c:v>
                </c:pt>
                <c:pt idx="6">
                  <c:v>0.13850406873372711</c:v>
                </c:pt>
                <c:pt idx="7">
                  <c:v>0.13102132140063838</c:v>
                </c:pt>
                <c:pt idx="8">
                  <c:v>0.1132167074721786</c:v>
                </c:pt>
                <c:pt idx="9">
                  <c:v>0.12332628221167763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499-EA48-ACC2-FE08830E54A8}"/>
            </c:ext>
          </c:extLst>
        </c:ser>
        <c:ser>
          <c:idx val="4"/>
          <c:order val="4"/>
          <c:tx>
            <c:strRef>
              <c:f>Feuil1!$G$19</c:f>
              <c:strCache>
                <c:ptCount val="1"/>
                <c:pt idx="0">
                  <c:v>DP-4026d       </c:v>
                </c:pt>
              </c:strCache>
            </c:strRef>
          </c:tx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Feuil1!$G$20:$G$29</c:f>
              <c:numCache>
                <c:formatCode>0.000</c:formatCode>
                <c:ptCount val="10"/>
                <c:pt idx="0">
                  <c:v>7.3481149972772553E-2</c:v>
                </c:pt>
                <c:pt idx="1">
                  <c:v>0.19972094849542588</c:v>
                </c:pt>
                <c:pt idx="2">
                  <c:v>0.18950202210968348</c:v>
                </c:pt>
                <c:pt idx="3">
                  <c:v>0.14218127804108804</c:v>
                </c:pt>
                <c:pt idx="4">
                  <c:v>0.15131365570432531</c:v>
                </c:pt>
                <c:pt idx="5">
                  <c:v>0.14410272996304352</c:v>
                </c:pt>
                <c:pt idx="6">
                  <c:v>0.16241622613913864</c:v>
                </c:pt>
                <c:pt idx="7">
                  <c:v>0.1470094267847688</c:v>
                </c:pt>
                <c:pt idx="8">
                  <c:v>0.12282234824563609</c:v>
                </c:pt>
                <c:pt idx="9">
                  <c:v>0.14433466293619435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3499-EA48-ACC2-FE08830E54A8}"/>
            </c:ext>
          </c:extLst>
        </c:ser>
        <c:ser>
          <c:idx val="5"/>
          <c:order val="5"/>
          <c:tx>
            <c:strRef>
              <c:f>Feuil1!$H$19</c:f>
              <c:strCache>
                <c:ptCount val="1"/>
                <c:pt idx="0">
                  <c:v>DP-4031i       </c:v>
                </c:pt>
              </c:strCache>
            </c:strRef>
          </c:tx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Feuil1!$H$20:$H$29</c:f>
              <c:numCache>
                <c:formatCode>0.000</c:formatCode>
                <c:ptCount val="10"/>
                <c:pt idx="0">
                  <c:v>5.385875993354805E-2</c:v>
                </c:pt>
                <c:pt idx="1">
                  <c:v>0.19451975480961803</c:v>
                </c:pt>
                <c:pt idx="2">
                  <c:v>0.1801906045628987</c:v>
                </c:pt>
                <c:pt idx="3">
                  <c:v>0.1116919558931877</c:v>
                </c:pt>
                <c:pt idx="4">
                  <c:v>0.11559810343779087</c:v>
                </c:pt>
                <c:pt idx="5">
                  <c:v>0.13598483974086384</c:v>
                </c:pt>
                <c:pt idx="6">
                  <c:v>0.14258198115416665</c:v>
                </c:pt>
                <c:pt idx="7">
                  <c:v>0.1200259370991752</c:v>
                </c:pt>
                <c:pt idx="8">
                  <c:v>0.10903406376000269</c:v>
                </c:pt>
                <c:pt idx="9">
                  <c:v>0.12332628221167763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BE-5A4B-84A0-9DAA5AFF4E4A}"/>
            </c:ext>
          </c:extLst>
        </c:ser>
        <c:ser>
          <c:idx val="6"/>
          <c:order val="6"/>
          <c:tx>
            <c:strRef>
              <c:f>Feuil1!$I$19</c:f>
              <c:strCache>
                <c:ptCount val="1"/>
                <c:pt idx="0">
                  <c:v>DP-4679d       </c:v>
                </c:pt>
              </c:strCache>
            </c:strRef>
          </c:tx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Feuil1!$I$20:$I$29</c:f>
              <c:numCache>
                <c:formatCode>0.000</c:formatCode>
                <c:ptCount val="10"/>
                <c:pt idx="0">
                  <c:v>6.9098726490285145E-2</c:v>
                </c:pt>
                <c:pt idx="1">
                  <c:v>0.1785316494254876</c:v>
                </c:pt>
                <c:pt idx="2">
                  <c:v>0.1623497760660686</c:v>
                </c:pt>
                <c:pt idx="3">
                  <c:v>0.12183766125029005</c:v>
                </c:pt>
                <c:pt idx="4">
                  <c:v>0.13143668412362763</c:v>
                </c:pt>
                <c:pt idx="5">
                  <c:v>0.14410272996304352</c:v>
                </c:pt>
                <c:pt idx="6">
                  <c:v>0.14662195895590679</c:v>
                </c:pt>
                <c:pt idx="7">
                  <c:v>0.13102132140063838</c:v>
                </c:pt>
                <c:pt idx="8">
                  <c:v>0.10197220927251593</c:v>
                </c:pt>
                <c:pt idx="9">
                  <c:v>0.11951107921116222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3-E947-8FDB-AC04662BD00C}"/>
            </c:ext>
          </c:extLst>
        </c:ser>
        <c:ser>
          <c:idx val="7"/>
          <c:order val="7"/>
          <c:tx>
            <c:strRef>
              <c:f>Feuil1!$J$19</c:f>
              <c:strCache>
                <c:ptCount val="1"/>
                <c:pt idx="0">
                  <c:v>DP-4680d       </c:v>
                </c:pt>
              </c:strCache>
            </c:strRef>
          </c:tx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Feuil1!$J$20:$J$29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0.15625525471433543</c:v>
                </c:pt>
                <c:pt idx="2">
                  <c:v>0.14081009820995893</c:v>
                </c:pt>
                <c:pt idx="3">
                  <c:v>0.1116919558931877</c:v>
                </c:pt>
                <c:pt idx="4">
                  <c:v>0.10682417913028575</c:v>
                </c:pt>
                <c:pt idx="5">
                  <c:v>0.12182633525189113</c:v>
                </c:pt>
                <c:pt idx="6">
                  <c:v>0.12179837523087444</c:v>
                </c:pt>
                <c:pt idx="7">
                  <c:v>0.11216010404129872</c:v>
                </c:pt>
                <c:pt idx="8">
                  <c:v>0.10903406376000269</c:v>
                </c:pt>
                <c:pt idx="9">
                  <c:v>0.11951107921116222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3-E947-8FDB-AC04662BD00C}"/>
            </c:ext>
          </c:extLst>
        </c:ser>
        <c:ser>
          <c:idx val="8"/>
          <c:order val="8"/>
          <c:tx>
            <c:strRef>
              <c:f>Feuil1!$K$19</c:f>
              <c:strCache>
                <c:ptCount val="1"/>
                <c:pt idx="0">
                  <c:v>DP-4676d       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Feuil1!$K$20:$K$29</c:f>
              <c:numCache>
                <c:formatCode>0.000</c:formatCode>
                <c:ptCount val="10"/>
                <c:pt idx="0">
                  <c:v>6.6447887241568804E-2</c:v>
                </c:pt>
                <c:pt idx="1">
                  <c:v>0.15625525471433543</c:v>
                </c:pt>
                <c:pt idx="2">
                  <c:v>0.11814611357401517</c:v>
                </c:pt>
                <c:pt idx="3">
                  <c:v>0.10372302622191243</c:v>
                </c:pt>
                <c:pt idx="4">
                  <c:v>0.10300897612977034</c:v>
                </c:pt>
                <c:pt idx="5">
                  <c:v>9.0227349180188821E-2</c:v>
                </c:pt>
                <c:pt idx="6">
                  <c:v>0.10442427916145181</c:v>
                </c:pt>
                <c:pt idx="8">
                  <c:v>8.7494385903893024E-2</c:v>
                </c:pt>
                <c:pt idx="9">
                  <c:v>9.3182140488813126E-2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8-4140-A62B-5331F3B6B19A}"/>
            </c:ext>
          </c:extLst>
        </c:ser>
        <c:ser>
          <c:idx val="9"/>
          <c:order val="9"/>
          <c:tx>
            <c:strRef>
              <c:f>Feuil1!$L$19</c:f>
              <c:strCache>
                <c:ptCount val="1"/>
                <c:pt idx="0">
                  <c:v>DP-3070d       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Feuil1!$L$20:$L$29</c:f>
              <c:numCache>
                <c:formatCode>0.000</c:formatCode>
                <c:ptCount val="10"/>
                <c:pt idx="0">
                  <c:v>6.2888076475348331E-2</c:v>
                </c:pt>
                <c:pt idx="1">
                  <c:v>0.11176577814029587</c:v>
                </c:pt>
                <c:pt idx="2">
                  <c:v>0.11032077606205859</c:v>
                </c:pt>
                <c:pt idx="3">
                  <c:v>9.5605135999732749E-2</c:v>
                </c:pt>
                <c:pt idx="4">
                  <c:v>0.10300897612977034</c:v>
                </c:pt>
                <c:pt idx="5">
                  <c:v>0.10279046226304334</c:v>
                </c:pt>
                <c:pt idx="6">
                  <c:v>9.9969937735201908E-2</c:v>
                </c:pt>
                <c:pt idx="7">
                  <c:v>0.10874492668948621</c:v>
                </c:pt>
                <c:pt idx="8">
                  <c:v>9.7679312882880565E-2</c:v>
                </c:pt>
                <c:pt idx="9">
                  <c:v>0.10917024587294333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D-B841-BB47-6EC02685C3F9}"/>
            </c:ext>
          </c:extLst>
        </c:ser>
        <c:ser>
          <c:idx val="10"/>
          <c:order val="10"/>
          <c:tx>
            <c:strRef>
              <c:f>Feuil1!$M$19</c:f>
              <c:strCache>
                <c:ptCount val="1"/>
                <c:pt idx="0">
                  <c:v>FC 699</c:v>
                </c:pt>
              </c:strCache>
            </c:strRef>
          </c:tx>
          <c:marker>
            <c:symbol val="none"/>
          </c:marker>
          <c:cat>
            <c:numRef>
              <c:f>Feuil1!$B$20:$B$29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Feuil1!$M$20:$M$29</c:f>
              <c:numCache>
                <c:formatCode>0.000</c:formatCode>
                <c:ptCount val="10"/>
                <c:pt idx="0">
                  <c:v>4.7054091473999193E-2</c:v>
                </c:pt>
                <c:pt idx="1">
                  <c:v>0.14934326029800538</c:v>
                </c:pt>
                <c:pt idx="2">
                  <c:v>0.12886997896578833</c:v>
                </c:pt>
                <c:pt idx="3">
                  <c:v>0.11248086525072898</c:v>
                </c:pt>
                <c:pt idx="4">
                  <c:v>0.13855642524657563</c:v>
                </c:pt>
                <c:pt idx="6">
                  <c:v>0.12179837523087444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CD-B841-BB47-6EC02685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618861790117E-2"/>
              <c:y val="0.1892131788194780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614160117630376"/>
          <c:y val="0.10957727949853933"/>
          <c:w val="0.15629734204179321"/>
          <c:h val="0.7679541101588346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MC III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8.9176148377872189E-2"/>
          <c:w val="0.6619808112221266"/>
          <c:h val="0.79429143927341572"/>
        </c:manualLayout>
      </c:layout>
      <c:lineChart>
        <c:grouping val="standard"/>
        <c:varyColors val="0"/>
        <c:ser>
          <c:idx val="2"/>
          <c:order val="0"/>
          <c:tx>
            <c:strRef>
              <c:f>Feuil1!$J$32</c:f>
              <c:strCache>
                <c:ptCount val="1"/>
                <c:pt idx="0">
                  <c:v>Cedral  LS x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Feuil1!$I$33:$I$42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Feuil1!$J$33:$J$42</c:f>
              <c:numCache>
                <c:formatCode>0.000</c:formatCode>
                <c:ptCount val="10"/>
                <c:pt idx="0">
                  <c:v>5.7834715994485197E-2</c:v>
                </c:pt>
                <c:pt idx="1">
                  <c:v>0.18356909011710165</c:v>
                </c:pt>
                <c:pt idx="2">
                  <c:v>0.15733983463230206</c:v>
                </c:pt>
                <c:pt idx="3">
                  <c:v>0.11934492012171316</c:v>
                </c:pt>
                <c:pt idx="4">
                  <c:v>0.12595191270113304</c:v>
                </c:pt>
                <c:pt idx="5">
                  <c:v>0.12845406371078427</c:v>
                </c:pt>
                <c:pt idx="6">
                  <c:v>0.13895906561337856</c:v>
                </c:pt>
                <c:pt idx="7">
                  <c:v>0.12408997296652857</c:v>
                </c:pt>
                <c:pt idx="8">
                  <c:v>0.1003871911558547</c:v>
                </c:pt>
                <c:pt idx="9">
                  <c:v>0.11965298232691679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B-AA40-8C92-303926CD68A6}"/>
            </c:ext>
          </c:extLst>
        </c:ser>
        <c:ser>
          <c:idx val="0"/>
          <c:order val="1"/>
          <c:tx>
            <c:strRef>
              <c:f>Feuil1!$K$32</c:f>
              <c:strCache>
                <c:ptCount val="1"/>
                <c:pt idx="0">
                  <c:v>Cedral LS  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Feuil1!$I$33:$I$42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Feuil1!$K$33:$K$42</c:f>
              <c:numCache>
                <c:formatCode>0.000</c:formatCode>
                <c:ptCount val="10"/>
                <c:pt idx="0">
                  <c:v>3.4263203870167569E-2</c:v>
                </c:pt>
                <c:pt idx="1">
                  <c:v>0.15625525471433543</c:v>
                </c:pt>
                <c:pt idx="2">
                  <c:v>0.11814611357401517</c:v>
                </c:pt>
                <c:pt idx="3">
                  <c:v>0.10372302622191243</c:v>
                </c:pt>
                <c:pt idx="4">
                  <c:v>0.10300897612977034</c:v>
                </c:pt>
                <c:pt idx="5">
                  <c:v>9.0227349180188821E-2</c:v>
                </c:pt>
                <c:pt idx="6">
                  <c:v>0.10442427916145181</c:v>
                </c:pt>
                <c:pt idx="7">
                  <c:v>0.10299259780039494</c:v>
                </c:pt>
                <c:pt idx="8">
                  <c:v>6.4830401267949256E-2</c:v>
                </c:pt>
                <c:pt idx="9">
                  <c:v>9.3182140488813126E-2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B-AA40-8C92-303926CD68A6}"/>
            </c:ext>
          </c:extLst>
        </c:ser>
        <c:ser>
          <c:idx val="1"/>
          <c:order val="2"/>
          <c:tx>
            <c:strRef>
              <c:f>Feuil1!$L$32</c:f>
              <c:strCache>
                <c:ptCount val="1"/>
                <c:pt idx="0">
                  <c:v>Cedral  LS 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Feuil1!$I$33:$I$42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Feuil1!$L$33:$L$42</c:f>
              <c:numCache>
                <c:formatCode>0.000</c:formatCode>
                <c:ptCount val="10"/>
                <c:pt idx="0">
                  <c:v>7.3481149972772553E-2</c:v>
                </c:pt>
                <c:pt idx="1">
                  <c:v>0.20994011367711174</c:v>
                </c:pt>
                <c:pt idx="2">
                  <c:v>0.18950202210968348</c:v>
                </c:pt>
                <c:pt idx="3">
                  <c:v>0.14218127804108804</c:v>
                </c:pt>
                <c:pt idx="4">
                  <c:v>0.15131365570432531</c:v>
                </c:pt>
                <c:pt idx="5">
                  <c:v>0.14410272996304352</c:v>
                </c:pt>
                <c:pt idx="6">
                  <c:v>0.16241622613913864</c:v>
                </c:pt>
                <c:pt idx="7">
                  <c:v>0.1470094267847688</c:v>
                </c:pt>
                <c:pt idx="8">
                  <c:v>0.12282234824563609</c:v>
                </c:pt>
                <c:pt idx="9">
                  <c:v>0.14433466293619435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B-AA40-8C92-303926CD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3875782863991593E-2"/>
              <c:y val="0.1186611992060549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629735988883742"/>
          <c:h val="0.27410314759248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MT III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Feuil1!$C$60</c:f>
              <c:strCache>
                <c:ptCount val="1"/>
                <c:pt idx="0">
                  <c:v>DP-5018i       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Feuil1!$B$61:$B$70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Feuil1!$C$61:$C$70</c:f>
              <c:numCache>
                <c:formatCode>0.000</c:formatCode>
                <c:ptCount val="10"/>
                <c:pt idx="0">
                  <c:v>7.2795804422897348E-2</c:v>
                </c:pt>
                <c:pt idx="1">
                  <c:v>0.20954313994537865</c:v>
                </c:pt>
                <c:pt idx="2">
                  <c:v>0.20811046538872957</c:v>
                </c:pt>
                <c:pt idx="3">
                  <c:v>0.15496999389861155</c:v>
                </c:pt>
                <c:pt idx="4">
                  <c:v>0.10445756500961823</c:v>
                </c:pt>
                <c:pt idx="5">
                  <c:v>0.15303816917677215</c:v>
                </c:pt>
                <c:pt idx="6">
                  <c:v>0.15720591489530733</c:v>
                </c:pt>
                <c:pt idx="7">
                  <c:v>0.1484718752197165</c:v>
                </c:pt>
                <c:pt idx="8">
                  <c:v>0.1163843499375532</c:v>
                </c:pt>
                <c:pt idx="9">
                  <c:v>0.13454957412560709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A-8649-8F84-CEC0C8B5E15B}"/>
            </c:ext>
          </c:extLst>
        </c:ser>
        <c:ser>
          <c:idx val="0"/>
          <c:order val="1"/>
          <c:tx>
            <c:strRef>
              <c:f>Feuil1!$D$60</c:f>
              <c:strCache>
                <c:ptCount val="1"/>
                <c:pt idx="0">
                  <c:v>DP-5019d       </c:v>
                </c:pt>
              </c:strCache>
            </c:strRef>
          </c:tx>
          <c:marker>
            <c:symbol val="none"/>
          </c:marker>
          <c:cat>
            <c:strRef>
              <c:f>Feuil1!$B$61:$B$70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Feuil1!$D$61:$D$70</c:f>
              <c:numCache>
                <c:formatCode>0.000</c:formatCode>
                <c:ptCount val="10"/>
                <c:pt idx="0">
                  <c:v>8.1629217050734226E-2</c:v>
                </c:pt>
                <c:pt idx="1">
                  <c:v>0.22496349881287236</c:v>
                </c:pt>
                <c:pt idx="2">
                  <c:v>0.20811046538872957</c:v>
                </c:pt>
                <c:pt idx="3">
                  <c:v>0.13945782772036397</c:v>
                </c:pt>
                <c:pt idx="4">
                  <c:v>9.949414547806823E-2</c:v>
                </c:pt>
                <c:pt idx="5">
                  <c:v>0.14581981217159057</c:v>
                </c:pt>
                <c:pt idx="6">
                  <c:v>0.13238233117027498</c:v>
                </c:pt>
                <c:pt idx="7">
                  <c:v>0.12214293649736718</c:v>
                </c:pt>
                <c:pt idx="8">
                  <c:v>0.10214391082294294</c:v>
                </c:pt>
                <c:pt idx="9">
                  <c:v>0.13210283817851987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A-8649-8F84-CEC0C8B5E15B}"/>
            </c:ext>
          </c:extLst>
        </c:ser>
        <c:ser>
          <c:idx val="1"/>
          <c:order val="2"/>
          <c:tx>
            <c:strRef>
              <c:f>Feuil1!$E$60</c:f>
              <c:strCache>
                <c:ptCount val="1"/>
                <c:pt idx="0">
                  <c:v>DP-4728d       </c:v>
                </c:pt>
              </c:strCache>
            </c:strRef>
          </c:tx>
          <c:marker>
            <c:symbol val="none"/>
          </c:marker>
          <c:cat>
            <c:strRef>
              <c:f>Feuil1!$B$61:$B$70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Feuil1!$E$61:$E$70</c:f>
              <c:numCache>
                <c:formatCode>0.000</c:formatCode>
                <c:ptCount val="10"/>
                <c:pt idx="0">
                  <c:v>4.4370283643928587E-2</c:v>
                </c:pt>
                <c:pt idx="1">
                  <c:v>0.1968000893743953</c:v>
                </c:pt>
                <c:pt idx="2">
                  <c:v>0.16586954855089164</c:v>
                </c:pt>
                <c:pt idx="3">
                  <c:v>0.16773323947373453</c:v>
                </c:pt>
                <c:pt idx="4">
                  <c:v>0.11901628518054319</c:v>
                </c:pt>
                <c:pt idx="5">
                  <c:v>0.14012139607282381</c:v>
                </c:pt>
                <c:pt idx="6">
                  <c:v>0.15881144161072558</c:v>
                </c:pt>
                <c:pt idx="7">
                  <c:v>0.12753796838407339</c:v>
                </c:pt>
                <c:pt idx="8">
                  <c:v>0.10502959906043108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A-8649-8F84-CEC0C8B5E15B}"/>
            </c:ext>
          </c:extLst>
        </c:ser>
        <c:ser>
          <c:idx val="3"/>
          <c:order val="3"/>
          <c:tx>
            <c:strRef>
              <c:f>Feuil1!$F$60</c:f>
              <c:strCache>
                <c:ptCount val="1"/>
                <c:pt idx="0">
                  <c:v>DP-2850d       </c:v>
                </c:pt>
              </c:strCache>
            </c:strRef>
          </c:tx>
          <c:marker>
            <c:symbol val="none"/>
          </c:marker>
          <c:cat>
            <c:strRef>
              <c:f>Feuil1!$B$61:$B$70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Feuil1!$F$61:$F$70</c:f>
              <c:numCache>
                <c:formatCode>0.000</c:formatCode>
                <c:ptCount val="10"/>
                <c:pt idx="0">
                  <c:v>6.2257812982989158E-2</c:v>
                </c:pt>
                <c:pt idx="1">
                  <c:v>0.22496349881287236</c:v>
                </c:pt>
                <c:pt idx="2">
                  <c:v>0.1886126756894515</c:v>
                </c:pt>
                <c:pt idx="3">
                  <c:v>0.16994714986826431</c:v>
                </c:pt>
                <c:pt idx="4">
                  <c:v>0.11421740229877453</c:v>
                </c:pt>
                <c:pt idx="5">
                  <c:v>0.15620821596627876</c:v>
                </c:pt>
                <c:pt idx="6">
                  <c:v>0.19566416671448295</c:v>
                </c:pt>
                <c:pt idx="7">
                  <c:v>0.16353562165559232</c:v>
                </c:pt>
                <c:pt idx="8">
                  <c:v>0.14353659598116808</c:v>
                </c:pt>
                <c:pt idx="9">
                  <c:v>0.16288317276954212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AA-8649-8F84-CEC0C8B5E15B}"/>
            </c:ext>
          </c:extLst>
        </c:ser>
        <c:ser>
          <c:idx val="4"/>
          <c:order val="4"/>
          <c:tx>
            <c:strRef>
              <c:f>Feuil1!$G$60</c:f>
              <c:strCache>
                <c:ptCount val="1"/>
                <c:pt idx="0">
                  <c:v>DP-4115i       </c:v>
                </c:pt>
              </c:strCache>
            </c:strRef>
          </c:tx>
          <c:marker>
            <c:symbol val="none"/>
          </c:marker>
          <c:cat>
            <c:strRef>
              <c:f>Feuil1!$B$61:$B$70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Feuil1!$G$61:$G$70</c:f>
              <c:numCache>
                <c:formatCode>0.000</c:formatCode>
                <c:ptCount val="10"/>
                <c:pt idx="0">
                  <c:v>7.5760283386636207E-2</c:v>
                </c:pt>
                <c:pt idx="1">
                  <c:v>0.2042788999530214</c:v>
                </c:pt>
                <c:pt idx="2">
                  <c:v>0.17511020528580423</c:v>
                </c:pt>
                <c:pt idx="3">
                  <c:v>0.14960353307746632</c:v>
                </c:pt>
                <c:pt idx="4">
                  <c:v>0.13678323019751581</c:v>
                </c:pt>
                <c:pt idx="5">
                  <c:v>0.17400014843942491</c:v>
                </c:pt>
                <c:pt idx="6">
                  <c:v>0.17144635400991737</c:v>
                </c:pt>
                <c:pt idx="7">
                  <c:v>0.13917627579614766</c:v>
                </c:pt>
                <c:pt idx="8">
                  <c:v>0.11216103158046709</c:v>
                </c:pt>
                <c:pt idx="9">
                  <c:v>0.15130130021972699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AA-8649-8F84-CEC0C8B5E15B}"/>
            </c:ext>
          </c:extLst>
        </c:ser>
        <c:ser>
          <c:idx val="5"/>
          <c:order val="5"/>
          <c:tx>
            <c:strRef>
              <c:f>Feuil1!$H$60</c:f>
              <c:strCache>
                <c:ptCount val="1"/>
                <c:pt idx="0">
                  <c:v>DP-4729d       </c:v>
                </c:pt>
              </c:strCache>
            </c:strRef>
          </c:tx>
          <c:marker>
            <c:symbol val="none"/>
          </c:marker>
          <c:cat>
            <c:strRef>
              <c:f>Feuil1!$B$61:$B$70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Feuil1!$H$61:$H$70</c:f>
              <c:numCache>
                <c:formatCode>0.000</c:formatCode>
                <c:ptCount val="10"/>
                <c:pt idx="0">
                  <c:v>7.2795804422897348E-2</c:v>
                </c:pt>
                <c:pt idx="1">
                  <c:v>0.19355503456124823</c:v>
                </c:pt>
                <c:pt idx="2">
                  <c:v>0.15162910943628138</c:v>
                </c:pt>
                <c:pt idx="3">
                  <c:v>0.16994714986826431</c:v>
                </c:pt>
                <c:pt idx="4">
                  <c:v>0.11421740229877453</c:v>
                </c:pt>
                <c:pt idx="5">
                  <c:v>0.16403355347823534</c:v>
                </c:pt>
                <c:pt idx="6">
                  <c:v>0.18220818386536286</c:v>
                </c:pt>
                <c:pt idx="7">
                  <c:v>0.15355140074899132</c:v>
                </c:pt>
                <c:pt idx="8">
                  <c:v>0.13017263442318661</c:v>
                </c:pt>
                <c:pt idx="9">
                  <c:v>0.14539244060920664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AA-8649-8F84-CEC0C8B5E15B}"/>
            </c:ext>
          </c:extLst>
        </c:ser>
        <c:ser>
          <c:idx val="6"/>
          <c:order val="6"/>
          <c:tx>
            <c:strRef>
              <c:f>Feuil1!$I$60</c:f>
              <c:strCache>
                <c:ptCount val="1"/>
                <c:pt idx="0">
                  <c:v>DP-4111d       </c:v>
                </c:pt>
              </c:strCache>
            </c:strRef>
          </c:tx>
          <c:marker>
            <c:symbol val="none"/>
          </c:marker>
          <c:cat>
            <c:strRef>
              <c:f>Feuil1!$B$61:$B$70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Feuil1!$I$61:$I$70</c:f>
              <c:numCache>
                <c:formatCode>0.000</c:formatCode>
                <c:ptCount val="10"/>
                <c:pt idx="0">
                  <c:v>7.7234968952641925E-2</c:v>
                </c:pt>
                <c:pt idx="1">
                  <c:v>0.18478111025374333</c:v>
                </c:pt>
                <c:pt idx="2">
                  <c:v>0.17511020528580423</c:v>
                </c:pt>
                <c:pt idx="3">
                  <c:v>0.14338812134879642</c:v>
                </c:pt>
                <c:pt idx="4">
                  <c:v>0.10445756500961823</c:v>
                </c:pt>
                <c:pt idx="5">
                  <c:v>0.15224202874867743</c:v>
                </c:pt>
                <c:pt idx="6">
                  <c:v>0.1651748445665826</c:v>
                </c:pt>
                <c:pt idx="7">
                  <c:v>0.11668004079586503</c:v>
                </c:pt>
                <c:pt idx="8">
                  <c:v>8.7420654002236642E-2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AA-8649-8F84-CEC0C8B5E15B}"/>
            </c:ext>
          </c:extLst>
        </c:ser>
        <c:ser>
          <c:idx val="7"/>
          <c:order val="7"/>
          <c:tx>
            <c:strRef>
              <c:f>Feuil1!$J$60</c:f>
              <c:strCache>
                <c:ptCount val="1"/>
                <c:pt idx="0">
                  <c:v>DP-2895i       </c:v>
                </c:pt>
              </c:strCache>
            </c:strRef>
          </c:tx>
          <c:marker>
            <c:symbol val="none"/>
          </c:marker>
          <c:cat>
            <c:strRef>
              <c:f>Feuil1!$B$61:$B$70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Feuil1!$J$61:$J$70</c:f>
              <c:numCache>
                <c:formatCode>0.000</c:formatCode>
                <c:ptCount val="10"/>
                <c:pt idx="0">
                  <c:v>4.6745646804741803E-2</c:v>
                </c:pt>
                <c:pt idx="1">
                  <c:v>0.21988397328359754</c:v>
                </c:pt>
                <c:pt idx="2">
                  <c:v>0.17511020528580423</c:v>
                </c:pt>
                <c:pt idx="3">
                  <c:v>0.10410309755945613</c:v>
                </c:pt>
                <c:pt idx="4">
                  <c:v>8.9393818573742401E-2</c:v>
                </c:pt>
                <c:pt idx="5">
                  <c:v>0.15857065777673318</c:v>
                </c:pt>
                <c:pt idx="6">
                  <c:v>0.1651748445665826</c:v>
                </c:pt>
                <c:pt idx="7">
                  <c:v>0.12214293649736718</c:v>
                </c:pt>
                <c:pt idx="8">
                  <c:v>0.1163843499375532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AA-8649-8F84-CEC0C8B5E15B}"/>
            </c:ext>
          </c:extLst>
        </c:ser>
        <c:ser>
          <c:idx val="8"/>
          <c:order val="8"/>
          <c:tx>
            <c:strRef>
              <c:f>Feuil1!$K$60</c:f>
              <c:strCache>
                <c:ptCount val="1"/>
                <c:pt idx="0">
                  <c:v>DP-3065d       </c:v>
                </c:pt>
              </c:strCache>
            </c:strRef>
          </c:tx>
          <c:marker>
            <c:symbol val="none"/>
          </c:marker>
          <c:cat>
            <c:strRef>
              <c:f>Feuil1!$B$61:$B$70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Feuil1!$K$61:$K$70</c:f>
              <c:numCache>
                <c:formatCode>0.000</c:formatCode>
                <c:ptCount val="10"/>
                <c:pt idx="0">
                  <c:v>3.6680619407647441E-2</c:v>
                </c:pt>
                <c:pt idx="1">
                  <c:v>0.1968000893743953</c:v>
                </c:pt>
                <c:pt idx="2">
                  <c:v>0.15761947312546876</c:v>
                </c:pt>
                <c:pt idx="3">
                  <c:v>0.13945782772036397</c:v>
                </c:pt>
                <c:pt idx="4">
                  <c:v>8.4254178921331357E-2</c:v>
                </c:pt>
                <c:pt idx="5">
                  <c:v>0.15224202874867743</c:v>
                </c:pt>
                <c:pt idx="6">
                  <c:v>0.1651748445665826</c:v>
                </c:pt>
                <c:pt idx="7">
                  <c:v>0.12214293649736718</c:v>
                </c:pt>
                <c:pt idx="8">
                  <c:v>0.1163843499375532</c:v>
                </c:pt>
                <c:pt idx="9">
                  <c:v>0.11457849319498714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3AA-8649-8F84-CEC0C8B5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3708551270053328E-2"/>
              <c:y val="0.1510390621632393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0294331133136656"/>
          <c:w val="0.15629736299741057"/>
          <c:h val="0.508148226754674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MT III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016092106133791"/>
          <c:y val="0.13720683604842923"/>
          <c:w val="0.6619808112221266"/>
          <c:h val="0.74626083385446174"/>
        </c:manualLayout>
      </c:layout>
      <c:lineChart>
        <c:grouping val="standard"/>
        <c:varyColors val="0"/>
        <c:ser>
          <c:idx val="2"/>
          <c:order val="0"/>
          <c:tx>
            <c:strRef>
              <c:f>Feuil1!$J$73</c:f>
              <c:strCache>
                <c:ptCount val="1"/>
                <c:pt idx="0">
                  <c:v>Cedral  LS x</c:v>
                </c:pt>
              </c:strCache>
            </c:strRef>
          </c:tx>
          <c:spPr>
            <a:ln w="3492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Feuil1!$I$74:$I$83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Feuil1!$J$74:$J$83</c:f>
              <c:numCache>
                <c:formatCode>0.000</c:formatCode>
                <c:ptCount val="10"/>
                <c:pt idx="0">
                  <c:v>6.3643986263484553E-2</c:v>
                </c:pt>
                <c:pt idx="1">
                  <c:v>0.20639225926642046</c:v>
                </c:pt>
                <c:pt idx="2">
                  <c:v>0.17877729359705996</c:v>
                </c:pt>
                <c:pt idx="3">
                  <c:v>0.14917476960903064</c:v>
                </c:pt>
                <c:pt idx="4">
                  <c:v>0.10762641539394546</c:v>
                </c:pt>
                <c:pt idx="5">
                  <c:v>0.15524204319425827</c:v>
                </c:pt>
                <c:pt idx="6">
                  <c:v>0.16622640556920421</c:v>
                </c:pt>
                <c:pt idx="7">
                  <c:v>0.13533139007886308</c:v>
                </c:pt>
                <c:pt idx="8">
                  <c:v>0.11466869344132746</c:v>
                </c:pt>
                <c:pt idx="9">
                  <c:v>0.13603804397364794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1-A449-A982-94E8C0EE885D}"/>
            </c:ext>
          </c:extLst>
        </c:ser>
        <c:ser>
          <c:idx val="0"/>
          <c:order val="1"/>
          <c:tx>
            <c:strRef>
              <c:f>Feuil1!$K$73</c:f>
              <c:strCache>
                <c:ptCount val="1"/>
                <c:pt idx="0">
                  <c:v>Cedral LS  min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Feuil1!$I$74:$I$83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Feuil1!$K$74:$K$83</c:f>
              <c:numCache>
                <c:formatCode>0.000</c:formatCode>
                <c:ptCount val="10"/>
                <c:pt idx="0">
                  <c:v>3.6680619407647441E-2</c:v>
                </c:pt>
                <c:pt idx="1">
                  <c:v>0.18478111025374333</c:v>
                </c:pt>
                <c:pt idx="2">
                  <c:v>0.15162910943628138</c:v>
                </c:pt>
                <c:pt idx="3">
                  <c:v>0.10410309755945613</c:v>
                </c:pt>
                <c:pt idx="4">
                  <c:v>8.4254178921331357E-2</c:v>
                </c:pt>
                <c:pt idx="5">
                  <c:v>0.14012139607282381</c:v>
                </c:pt>
                <c:pt idx="6">
                  <c:v>0.13238233117027498</c:v>
                </c:pt>
                <c:pt idx="7">
                  <c:v>0.11668004079586503</c:v>
                </c:pt>
                <c:pt idx="8">
                  <c:v>8.7420654002236642E-2</c:v>
                </c:pt>
                <c:pt idx="9">
                  <c:v>0.11457849319498714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1-A449-A982-94E8C0EE885D}"/>
            </c:ext>
          </c:extLst>
        </c:ser>
        <c:ser>
          <c:idx val="1"/>
          <c:order val="2"/>
          <c:tx>
            <c:strRef>
              <c:f>Feuil1!$L$73</c:f>
              <c:strCache>
                <c:ptCount val="1"/>
                <c:pt idx="0">
                  <c:v>Cedral  LS max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Feuil1!$I$74:$I$83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Feuil1!$L$74:$L$83</c:f>
              <c:numCache>
                <c:formatCode>0.000</c:formatCode>
                <c:ptCount val="10"/>
                <c:pt idx="0">
                  <c:v>8.1629217050734226E-2</c:v>
                </c:pt>
                <c:pt idx="1">
                  <c:v>0.22496349881287236</c:v>
                </c:pt>
                <c:pt idx="2">
                  <c:v>0.20811046538872957</c:v>
                </c:pt>
                <c:pt idx="3">
                  <c:v>0.16994714986826431</c:v>
                </c:pt>
                <c:pt idx="4">
                  <c:v>0.13678323019751581</c:v>
                </c:pt>
                <c:pt idx="5">
                  <c:v>0.17400014843942491</c:v>
                </c:pt>
                <c:pt idx="6">
                  <c:v>0.19566416671448295</c:v>
                </c:pt>
                <c:pt idx="7">
                  <c:v>0.16353562165559232</c:v>
                </c:pt>
                <c:pt idx="8">
                  <c:v>0.14353659598116808</c:v>
                </c:pt>
                <c:pt idx="9">
                  <c:v>0.16288317276954212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1-A449-A982-94E8C0EE885D}"/>
            </c:ext>
          </c:extLst>
        </c:ser>
        <c:ser>
          <c:idx val="3"/>
          <c:order val="3"/>
          <c:tx>
            <c:strRef>
              <c:f>Feuil1!$M$73</c:f>
              <c:strCache>
                <c:ptCount val="1"/>
                <c:pt idx="0">
                  <c:v>Oaxaca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Feuil1!$I$74:$I$83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Feuil1!$M$74:$M$83</c:f>
              <c:numCache>
                <c:formatCode>0.000</c:formatCode>
                <c:ptCount val="10"/>
                <c:pt idx="0">
                  <c:v>3.0658826911286852E-2</c:v>
                </c:pt>
                <c:pt idx="1">
                  <c:v>0.1869912650588601</c:v>
                </c:pt>
                <c:pt idx="2">
                  <c:v>0.14555496172408811</c:v>
                </c:pt>
                <c:pt idx="3">
                  <c:v>0.11925444163207688</c:v>
                </c:pt>
                <c:pt idx="4">
                  <c:v>0.11710309053626267</c:v>
                </c:pt>
                <c:pt idx="5">
                  <c:v>0.14257273549860705</c:v>
                </c:pt>
                <c:pt idx="7">
                  <c:v>0.11557916699497905</c:v>
                </c:pt>
                <c:pt idx="8">
                  <c:v>0.1163843499375532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D-FB4E-87E1-328E3B53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0023324087183166E-2"/>
              <c:y val="0.126971448513534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3157943492357577"/>
          <c:w val="0.15360439241209253"/>
          <c:h val="0.322748271424520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401985604144"/>
          <c:y val="0.11394871165898247"/>
          <c:w val="0.70013512002683198"/>
          <c:h val="0.78863227108482192"/>
        </c:manualLayout>
      </c:layout>
      <c:lineChart>
        <c:grouping val="standard"/>
        <c:varyColors val="0"/>
        <c:ser>
          <c:idx val="2"/>
          <c:order val="0"/>
          <c:tx>
            <c:strRef>
              <c:f>Feuil1!$Z$16</c:f>
              <c:strCache>
                <c:ptCount val="1"/>
                <c:pt idx="0">
                  <c:v>DP-2904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Feuil1!$Z$18:$Z$23</c:f>
              <c:numCache>
                <c:formatCode>0.000</c:formatCode>
                <c:ptCount val="6"/>
                <c:pt idx="0">
                  <c:v>5.4019097476210476E-2</c:v>
                </c:pt>
                <c:pt idx="1">
                  <c:v>0.22909333062674286</c:v>
                </c:pt>
                <c:pt idx="2">
                  <c:v>0.18257433321042948</c:v>
                </c:pt>
                <c:pt idx="3">
                  <c:v>0.16613843481138213</c:v>
                </c:pt>
                <c:pt idx="4">
                  <c:v>0.13563626926229344</c:v>
                </c:pt>
                <c:pt idx="5">
                  <c:v>0.14357017609793621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2-9A41-9F57-D9544566D44E}"/>
            </c:ext>
          </c:extLst>
        </c:ser>
        <c:ser>
          <c:idx val="0"/>
          <c:order val="1"/>
          <c:tx>
            <c:strRef>
              <c:f>Feuil1!$AA$16</c:f>
              <c:strCache>
                <c:ptCount val="1"/>
                <c:pt idx="0">
                  <c:v>DP-2924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Feuil1!$AA$18:$AA$23</c:f>
              <c:numCache>
                <c:formatCode>0.000</c:formatCode>
                <c:ptCount val="6"/>
                <c:pt idx="0">
                  <c:v>4.5418925714292735E-2</c:v>
                </c:pt>
                <c:pt idx="1">
                  <c:v>0.18978359661681021</c:v>
                </c:pt>
                <c:pt idx="2">
                  <c:v>0.13107479158205737</c:v>
                </c:pt>
                <c:pt idx="3">
                  <c:v>9.0783596616810014E-2</c:v>
                </c:pt>
                <c:pt idx="4">
                  <c:v>6.1783856719735519E-2</c:v>
                </c:pt>
                <c:pt idx="5">
                  <c:v>6.9468455579586363E-2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2-9A41-9F57-D9544566D44E}"/>
            </c:ext>
          </c:extLst>
        </c:ser>
        <c:ser>
          <c:idx val="1"/>
          <c:order val="2"/>
          <c:tx>
            <c:strRef>
              <c:f>Feuil1!$AB$16</c:f>
              <c:strCache>
                <c:ptCount val="1"/>
                <c:pt idx="0">
                  <c:v>DP-3090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Feuil1!$AB$18:$AB$23</c:f>
              <c:numCache>
                <c:formatCode>0.000</c:formatCode>
                <c:ptCount val="6"/>
                <c:pt idx="0">
                  <c:v>6.5390006644912901E-2</c:v>
                </c:pt>
                <c:pt idx="1">
                  <c:v>0.23531245096167397</c:v>
                </c:pt>
                <c:pt idx="2">
                  <c:v>0.15978644498119343</c:v>
                </c:pt>
                <c:pt idx="3">
                  <c:v>0.12378385671973535</c:v>
                </c:pt>
                <c:pt idx="4">
                  <c:v>0.14797000433601881</c:v>
                </c:pt>
                <c:pt idx="5">
                  <c:v>0.14611736511181617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A2-9A41-9F57-D9544566D44E}"/>
            </c:ext>
          </c:extLst>
        </c:ser>
        <c:ser>
          <c:idx val="3"/>
          <c:order val="3"/>
          <c:tx>
            <c:strRef>
              <c:f>Feuil1!$AC$16</c:f>
              <c:strCache>
                <c:ptCount val="1"/>
                <c:pt idx="0">
                  <c:v>DP-3093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Feuil1!$AC$18:$AC$23</c:f>
              <c:numCache>
                <c:formatCode>0.000</c:formatCode>
                <c:ptCount val="6"/>
                <c:pt idx="0">
                  <c:v>2.981385238371681E-2</c:v>
                </c:pt>
                <c:pt idx="1">
                  <c:v>0.18978359661681021</c:v>
                </c:pt>
                <c:pt idx="2">
                  <c:v>0.15315586608218035</c:v>
                </c:pt>
                <c:pt idx="3">
                  <c:v>9.0783596616810014E-2</c:v>
                </c:pt>
                <c:pt idx="4">
                  <c:v>0.10509820201283193</c:v>
                </c:pt>
                <c:pt idx="5">
                  <c:v>0.11724123737558712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A2-9A41-9F57-D9544566D44E}"/>
            </c:ext>
          </c:extLst>
        </c:ser>
        <c:ser>
          <c:idx val="4"/>
          <c:order val="4"/>
          <c:tx>
            <c:strRef>
              <c:f>Feuil1!$AD$16</c:f>
              <c:strCache>
                <c:ptCount val="1"/>
                <c:pt idx="0">
                  <c:v>DP-3096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Feuil1!$AD$18:$AD$23</c:f>
              <c:numCache>
                <c:formatCode>0.000</c:formatCode>
                <c:ptCount val="6"/>
                <c:pt idx="0">
                  <c:v>6.6851458888546489E-2</c:v>
                </c:pt>
                <c:pt idx="1">
                  <c:v>0.1863413502057929</c:v>
                </c:pt>
                <c:pt idx="2">
                  <c:v>0.13418802700620036</c:v>
                </c:pt>
                <c:pt idx="3">
                  <c:v>8.0373909615045758E-2</c:v>
                </c:pt>
                <c:pt idx="4">
                  <c:v>9.930752313193647E-2</c:v>
                </c:pt>
                <c:pt idx="5">
                  <c:v>0.13235638873333211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A2-9A41-9F57-D9544566D44E}"/>
            </c:ext>
          </c:extLst>
        </c:ser>
        <c:ser>
          <c:idx val="5"/>
          <c:order val="5"/>
          <c:tx>
            <c:strRef>
              <c:f>Feuil1!$AE$16</c:f>
              <c:strCache>
                <c:ptCount val="1"/>
                <c:pt idx="0">
                  <c:v>DP-3099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Feuil1!$AE$18:$AE$23</c:f>
              <c:numCache>
                <c:formatCode>0.000</c:formatCode>
                <c:ptCount val="6"/>
                <c:pt idx="0">
                  <c:v>4.0279286061881692E-2</c:v>
                </c:pt>
                <c:pt idx="1">
                  <c:v>0.16750720190565804</c:v>
                </c:pt>
                <c:pt idx="2">
                  <c:v>0.1349628612561613</c:v>
                </c:pt>
                <c:pt idx="3">
                  <c:v>7.4481085394410673E-2</c:v>
                </c:pt>
                <c:pt idx="4">
                  <c:v>9.5403726223069585E-2</c:v>
                </c:pt>
                <c:pt idx="5">
                  <c:v>6.6427875025023786E-2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A2-9A41-9F57-D9544566D44E}"/>
            </c:ext>
          </c:extLst>
        </c:ser>
        <c:ser>
          <c:idx val="6"/>
          <c:order val="6"/>
          <c:tx>
            <c:strRef>
              <c:f>Feuil1!$AF$16</c:f>
              <c:strCache>
                <c:ptCount val="1"/>
                <c:pt idx="0">
                  <c:v>DP-4132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Feuil1!$AF$18:$AF$23</c:f>
              <c:numCache>
                <c:formatCode>0.000</c:formatCode>
                <c:ptCount val="6"/>
                <c:pt idx="0">
                  <c:v>4.0279286061881692E-2</c:v>
                </c:pt>
                <c:pt idx="1">
                  <c:v>0.21205999132796238</c:v>
                </c:pt>
                <c:pt idx="2">
                  <c:v>0.14942799356293723</c:v>
                </c:pt>
                <c:pt idx="3">
                  <c:v>0.12589721603313442</c:v>
                </c:pt>
                <c:pt idx="4">
                  <c:v>0.11270092538964827</c:v>
                </c:pt>
                <c:pt idx="5">
                  <c:v>0.13410054562338991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A2-9A41-9F57-D9544566D44E}"/>
            </c:ext>
          </c:extLst>
        </c:ser>
        <c:ser>
          <c:idx val="7"/>
          <c:order val="7"/>
          <c:tx>
            <c:strRef>
              <c:f>Feuil1!$AG$16</c:f>
              <c:strCache>
                <c:ptCount val="1"/>
                <c:pt idx="0">
                  <c:v>DP-4133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Feuil1!$AG$18:$AG$23</c:f>
              <c:numCache>
                <c:formatCode>0.000</c:formatCode>
                <c:ptCount val="6"/>
                <c:pt idx="0">
                  <c:v>7.1687750313505827E-2</c:v>
                </c:pt>
                <c:pt idx="1">
                  <c:v>0.22278385671973555</c:v>
                </c:pt>
                <c:pt idx="2">
                  <c:v>0.18534054945358158</c:v>
                </c:pt>
                <c:pt idx="3">
                  <c:v>0.14948925695463733</c:v>
                </c:pt>
                <c:pt idx="4">
                  <c:v>0.13024123737558724</c:v>
                </c:pt>
                <c:pt idx="5">
                  <c:v>0.14357017609793621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A2-9A41-9F57-D9544566D44E}"/>
            </c:ext>
          </c:extLst>
        </c:ser>
        <c:ser>
          <c:idx val="8"/>
          <c:order val="8"/>
          <c:tx>
            <c:strRef>
              <c:f>Feuil1!$AH$16</c:f>
              <c:strCache>
                <c:ptCount val="1"/>
                <c:pt idx="0">
                  <c:v>DP-4136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Feuil1!$AH$18:$AH$23</c:f>
              <c:numCache>
                <c:formatCode>0.000</c:formatCode>
                <c:ptCount val="6"/>
                <c:pt idx="0">
                  <c:v>3.0871817540050417E-2</c:v>
                </c:pt>
                <c:pt idx="1">
                  <c:v>0.20328606702045748</c:v>
                </c:pt>
                <c:pt idx="2">
                  <c:v>0.15685201164214413</c:v>
                </c:pt>
                <c:pt idx="3">
                  <c:v>0.13217628177503515</c:v>
                </c:pt>
                <c:pt idx="4">
                  <c:v>0.10701139665711246</c:v>
                </c:pt>
                <c:pt idx="5">
                  <c:v>0.1108611407378115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A2-9A41-9F57-D9544566D44E}"/>
            </c:ext>
          </c:extLst>
        </c:ser>
        <c:ser>
          <c:idx val="9"/>
          <c:order val="9"/>
          <c:tx>
            <c:strRef>
              <c:f>Feuil1!$AI$16</c:f>
              <c:strCache>
                <c:ptCount val="1"/>
                <c:pt idx="0">
                  <c:v>DP-4137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Feuil1!$AI$18:$AI$23</c:f>
              <c:numCache>
                <c:formatCode>0.000</c:formatCode>
                <c:ptCount val="6"/>
                <c:pt idx="0">
                  <c:v>9.1431808509263135E-2</c:v>
                </c:pt>
                <c:pt idx="1">
                  <c:v>0.18403126772771894</c:v>
                </c:pt>
                <c:pt idx="2">
                  <c:v>0.14942799356293723</c:v>
                </c:pt>
                <c:pt idx="3">
                  <c:v>9.6460729508500487E-2</c:v>
                </c:pt>
                <c:pt idx="4">
                  <c:v>9.2452676486187491E-2</c:v>
                </c:pt>
                <c:pt idx="5">
                  <c:v>0.10809785793571747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A2-9A41-9F57-D9544566D44E}"/>
            </c:ext>
          </c:extLst>
        </c:ser>
        <c:ser>
          <c:idx val="10"/>
          <c:order val="10"/>
          <c:tx>
            <c:strRef>
              <c:f>Feuil1!$AJ$16</c:f>
              <c:strCache>
                <c:ptCount val="1"/>
                <c:pt idx="0">
                  <c:v>DP-4147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Feuil1!$AJ$18:$AJ$23</c:f>
              <c:numCache>
                <c:formatCode>0.000</c:formatCode>
                <c:ptCount val="6"/>
                <c:pt idx="0">
                  <c:v>5.5519252618618564E-2</c:v>
                </c:pt>
                <c:pt idx="1">
                  <c:v>0.18978359661681021</c:v>
                </c:pt>
                <c:pt idx="2">
                  <c:v>0.15685201164214413</c:v>
                </c:pt>
                <c:pt idx="3">
                  <c:v>0.13424929039790046</c:v>
                </c:pt>
                <c:pt idx="4">
                  <c:v>0.12109785793571759</c:v>
                </c:pt>
                <c:pt idx="5">
                  <c:v>0.12619608002851357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A2-9A41-9F57-D9544566D44E}"/>
            </c:ext>
          </c:extLst>
        </c:ser>
        <c:ser>
          <c:idx val="11"/>
          <c:order val="11"/>
          <c:tx>
            <c:strRef>
              <c:f>Feuil1!$AK$16</c:f>
              <c:strCache>
                <c:ptCount val="1"/>
                <c:pt idx="0">
                  <c:v>DP-4148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Feuil1!$AK$18:$AK$23</c:f>
              <c:numCache>
                <c:formatCode>0.000</c:formatCode>
                <c:ptCount val="6"/>
                <c:pt idx="0">
                  <c:v>8.9127853599698659E-2</c:v>
                </c:pt>
                <c:pt idx="1">
                  <c:v>0.23634036737504238</c:v>
                </c:pt>
                <c:pt idx="2">
                  <c:v>0.19555971463526767</c:v>
                </c:pt>
                <c:pt idx="3">
                  <c:v>0.12695005165640083</c:v>
                </c:pt>
                <c:pt idx="4">
                  <c:v>0.16500334363479929</c:v>
                </c:pt>
                <c:pt idx="5">
                  <c:v>0.16839375982296856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EA2-9A41-9F57-D9544566D44E}"/>
            </c:ext>
          </c:extLst>
        </c:ser>
        <c:ser>
          <c:idx val="12"/>
          <c:order val="12"/>
          <c:tx>
            <c:strRef>
              <c:f>Feuil1!$AL$16</c:f>
              <c:strCache>
                <c:ptCount val="1"/>
                <c:pt idx="0">
                  <c:v>DP-4151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Feuil1!$AL$18:$AL$23</c:f>
              <c:numCache>
                <c:formatCode>0.000</c:formatCode>
                <c:ptCount val="6"/>
                <c:pt idx="0">
                  <c:v>7.9787827345555451E-2</c:v>
                </c:pt>
                <c:pt idx="1">
                  <c:v>0.22278385671973555</c:v>
                </c:pt>
                <c:pt idx="2">
                  <c:v>0.15685201164214413</c:v>
                </c:pt>
                <c:pt idx="3">
                  <c:v>0.11305999132796218</c:v>
                </c:pt>
                <c:pt idx="4">
                  <c:v>0.16500334363479929</c:v>
                </c:pt>
                <c:pt idx="5">
                  <c:v>0.15200334363479917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EA2-9A41-9F57-D9544566D44E}"/>
            </c:ext>
          </c:extLst>
        </c:ser>
        <c:ser>
          <c:idx val="13"/>
          <c:order val="13"/>
          <c:tx>
            <c:strRef>
              <c:f>Feuil1!$AM$16</c:f>
              <c:strCache>
                <c:ptCount val="1"/>
                <c:pt idx="0">
                  <c:v>DP-4153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Feuil1!$AM$18:$AM$23</c:f>
              <c:numCache>
                <c:formatCode>0.000</c:formatCode>
                <c:ptCount val="6"/>
                <c:pt idx="0">
                  <c:v>6.1468585131819742E-2</c:v>
                </c:pt>
                <c:pt idx="1">
                  <c:v>0.21422605308447018</c:v>
                </c:pt>
                <c:pt idx="2">
                  <c:v>0.15092298464988851</c:v>
                </c:pt>
                <c:pt idx="3">
                  <c:v>7.3292864456474538E-2</c:v>
                </c:pt>
                <c:pt idx="4">
                  <c:v>0.13294713075151221</c:v>
                </c:pt>
                <c:pt idx="5">
                  <c:v>0.14442090013471276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EA2-9A41-9F57-D9544566D44E}"/>
            </c:ext>
          </c:extLst>
        </c:ser>
        <c:ser>
          <c:idx val="14"/>
          <c:order val="14"/>
          <c:tx>
            <c:strRef>
              <c:f>Feuil1!$AN$16</c:f>
              <c:strCache>
                <c:ptCount val="1"/>
                <c:pt idx="0">
                  <c:v>DP-4161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Feuil1!$AN$18:$AN$23</c:f>
              <c:numCache>
                <c:formatCode>0.000</c:formatCode>
                <c:ptCount val="6"/>
                <c:pt idx="0">
                  <c:v>4.6949031167523136E-2</c:v>
                </c:pt>
                <c:pt idx="1">
                  <c:v>0.17820172406699508</c:v>
                </c:pt>
                <c:pt idx="2">
                  <c:v>0.13418802700620036</c:v>
                </c:pt>
                <c:pt idx="3">
                  <c:v>8.2708831808687489E-2</c:v>
                </c:pt>
                <c:pt idx="4">
                  <c:v>0.1173859166900002</c:v>
                </c:pt>
                <c:pt idx="5">
                  <c:v>0.11269360962486652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EA2-9A41-9F57-D9544566D44E}"/>
            </c:ext>
          </c:extLst>
        </c:ser>
        <c:ser>
          <c:idx val="15"/>
          <c:order val="15"/>
          <c:tx>
            <c:strRef>
              <c:f>Feuil1!$AO$16</c:f>
              <c:strCache>
                <c:ptCount val="1"/>
                <c:pt idx="0">
                  <c:v>DP-4164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Feuil1!$AO$18:$AO$23</c:f>
              <c:numCache>
                <c:formatCode>0.000</c:formatCode>
                <c:ptCount val="6"/>
                <c:pt idx="0">
                  <c:v>4.5418925714292735E-2</c:v>
                </c:pt>
                <c:pt idx="1">
                  <c:v>0.17229286445647474</c:v>
                </c:pt>
                <c:pt idx="2">
                  <c:v>0.14187485567249136</c:v>
                </c:pt>
                <c:pt idx="3">
                  <c:v>0.11305999132796218</c:v>
                </c:pt>
                <c:pt idx="4">
                  <c:v>0.12294199863408783</c:v>
                </c:pt>
                <c:pt idx="5">
                  <c:v>9.5916200069850133E-2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EA2-9A41-9F57-D9544566D44E}"/>
            </c:ext>
          </c:extLst>
        </c:ser>
        <c:ser>
          <c:idx val="16"/>
          <c:order val="16"/>
          <c:tx>
            <c:strRef>
              <c:f>Feuil1!$AP$16</c:f>
              <c:strCache>
                <c:ptCount val="1"/>
                <c:pt idx="0">
                  <c:v>DP-4739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Feuil1!$AP$18:$AP$23</c:f>
              <c:numCache>
                <c:formatCode>0.000</c:formatCode>
                <c:ptCount val="6"/>
                <c:pt idx="0">
                  <c:v>5.6516484932567446E-2</c:v>
                </c:pt>
                <c:pt idx="1">
                  <c:v>0.1977109650189115</c:v>
                </c:pt>
                <c:pt idx="2">
                  <c:v>0.16270118398841071</c:v>
                </c:pt>
                <c:pt idx="3">
                  <c:v>8.503126772771874E-2</c:v>
                </c:pt>
                <c:pt idx="4">
                  <c:v>0.14096510276736041</c:v>
                </c:pt>
                <c:pt idx="5">
                  <c:v>0.14357017609793621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EA2-9A41-9F57-D9544566D44E}"/>
            </c:ext>
          </c:extLst>
        </c:ser>
        <c:ser>
          <c:idx val="17"/>
          <c:order val="17"/>
          <c:tx>
            <c:strRef>
              <c:f>Feuil1!$AQ$16</c:f>
              <c:strCache>
                <c:ptCount val="1"/>
                <c:pt idx="0">
                  <c:v>DP-4746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Feuil1!$AQ$18:$AQ$23</c:f>
              <c:numCache>
                <c:formatCode>0.000</c:formatCode>
                <c:ptCount val="6"/>
                <c:pt idx="0">
                  <c:v>8.0259630196849008E-2</c:v>
                </c:pt>
                <c:pt idx="1">
                  <c:v>0.1909249756756195</c:v>
                </c:pt>
                <c:pt idx="2">
                  <c:v>0.14187485567249136</c:v>
                </c:pt>
                <c:pt idx="3">
                  <c:v>0.11305999132796218</c:v>
                </c:pt>
                <c:pt idx="4">
                  <c:v>0.13204703823884967</c:v>
                </c:pt>
                <c:pt idx="5">
                  <c:v>0.13235638873333211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EA2-9A41-9F57-D9544566D44E}"/>
            </c:ext>
          </c:extLst>
        </c:ser>
        <c:ser>
          <c:idx val="18"/>
          <c:order val="18"/>
          <c:tx>
            <c:strRef>
              <c:f>Feuil1!$AR$16</c:f>
              <c:strCache>
                <c:ptCount val="1"/>
                <c:pt idx="0">
                  <c:v>DP-4753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Feuil1!$AR$18:$AR$23</c:f>
              <c:numCache>
                <c:formatCode>0.000</c:formatCode>
                <c:ptCount val="6"/>
                <c:pt idx="0">
                  <c:v>7.2648579205203401E-2</c:v>
                </c:pt>
                <c:pt idx="1">
                  <c:v>0.18287160220048015</c:v>
                </c:pt>
                <c:pt idx="2">
                  <c:v>0.14415462196738993</c:v>
                </c:pt>
                <c:pt idx="3">
                  <c:v>9.6460729508500487E-2</c:v>
                </c:pt>
                <c:pt idx="4">
                  <c:v>8.8486489268586155E-2</c:v>
                </c:pt>
                <c:pt idx="5">
                  <c:v>0.12884691927722991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EA2-9A41-9F57-D9544566D44E}"/>
            </c:ext>
          </c:extLst>
        </c:ser>
        <c:ser>
          <c:idx val="19"/>
          <c:order val="19"/>
          <c:tx>
            <c:strRef>
              <c:f>Feuil1!$AS$16</c:f>
              <c:strCache>
                <c:ptCount val="1"/>
                <c:pt idx="0">
                  <c:v>DP-4754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Feuil1!$AS$18:$AS$23</c:f>
              <c:numCache>
                <c:formatCode>0.000</c:formatCode>
                <c:ptCount val="6"/>
                <c:pt idx="0">
                  <c:v>6.9276336667304372E-2</c:v>
                </c:pt>
                <c:pt idx="1">
                  <c:v>0.1863413502057929</c:v>
                </c:pt>
                <c:pt idx="2">
                  <c:v>0.12950976472842957</c:v>
                </c:pt>
                <c:pt idx="3">
                  <c:v>7.6847818673517532E-2</c:v>
                </c:pt>
                <c:pt idx="4">
                  <c:v>0.10317654187796066</c:v>
                </c:pt>
                <c:pt idx="5">
                  <c:v>0.12530885912362022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EA2-9A41-9F57-D9544566D44E}"/>
            </c:ext>
          </c:extLst>
        </c:ser>
        <c:ser>
          <c:idx val="20"/>
          <c:order val="20"/>
          <c:tx>
            <c:strRef>
              <c:f>Feuil1!$AT$16</c:f>
              <c:strCache>
                <c:ptCount val="1"/>
                <c:pt idx="0">
                  <c:v>DP-4756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Feuil1!$AT$18:$AT$23</c:f>
              <c:numCache>
                <c:formatCode>0.000</c:formatCode>
                <c:ptCount val="6"/>
                <c:pt idx="0">
                  <c:v>7.9787827345555451E-2</c:v>
                </c:pt>
                <c:pt idx="1">
                  <c:v>0.17110138364905603</c:v>
                </c:pt>
                <c:pt idx="2">
                  <c:v>0.14491189239797331</c:v>
                </c:pt>
                <c:pt idx="3">
                  <c:v>0.12589721603313442</c:v>
                </c:pt>
                <c:pt idx="4">
                  <c:v>8.3477270160731587E-2</c:v>
                </c:pt>
                <c:pt idx="5">
                  <c:v>0.13322934275971754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EA2-9A41-9F57-D9544566D44E}"/>
            </c:ext>
          </c:extLst>
        </c:ser>
        <c:ser>
          <c:idx val="21"/>
          <c:order val="21"/>
          <c:tx>
            <c:strRef>
              <c:f>Feuil1!$AU$16</c:f>
              <c:strCache>
                <c:ptCount val="1"/>
                <c:pt idx="0">
                  <c:v>DP-4758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Feuil1!$AU$18:$AU$23</c:f>
              <c:numCache>
                <c:formatCode>0.000</c:formatCode>
                <c:ptCount val="6"/>
                <c:pt idx="0">
                  <c:v>7.0242509439325085E-2</c:v>
                </c:pt>
                <c:pt idx="1">
                  <c:v>0.20217675739586682</c:v>
                </c:pt>
                <c:pt idx="2">
                  <c:v>0.16631731214015111</c:v>
                </c:pt>
                <c:pt idx="3">
                  <c:v>0.12589721603313442</c:v>
                </c:pt>
                <c:pt idx="4">
                  <c:v>0.12842789661211884</c:v>
                </c:pt>
                <c:pt idx="5">
                  <c:v>0.12619608002851357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EA2-9A41-9F57-D9544566D44E}"/>
            </c:ext>
          </c:extLst>
        </c:ser>
        <c:ser>
          <c:idx val="22"/>
          <c:order val="22"/>
          <c:tx>
            <c:strRef>
              <c:f>Feuil1!$AV$16</c:f>
              <c:strCache>
                <c:ptCount val="1"/>
                <c:pt idx="0">
                  <c:v>DP-4765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Feuil1!$AV$18:$AV$23</c:f>
              <c:numCache>
                <c:formatCode>0.000</c:formatCode>
                <c:ptCount val="6"/>
                <c:pt idx="0">
                  <c:v>5.8999593366040548E-2</c:v>
                </c:pt>
                <c:pt idx="1">
                  <c:v>0.18518784492766116</c:v>
                </c:pt>
                <c:pt idx="2">
                  <c:v>0.1619743311293691</c:v>
                </c:pt>
                <c:pt idx="4">
                  <c:v>0.10986547800386925</c:v>
                </c:pt>
                <c:pt idx="5">
                  <c:v>0.13497000433601869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EA2-9A41-9F57-D9544566D44E}"/>
            </c:ext>
          </c:extLst>
        </c:ser>
        <c:ser>
          <c:idx val="23"/>
          <c:order val="23"/>
          <c:tx>
            <c:strRef>
              <c:f>Feuil1!$AW$16</c:f>
              <c:strCache>
                <c:ptCount val="1"/>
                <c:pt idx="0">
                  <c:v>DP-4766 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Feuil1!$AW$18:$AW$23</c:f>
              <c:numCache>
                <c:formatCode>0.000</c:formatCode>
                <c:ptCount val="6"/>
                <c:pt idx="0">
                  <c:v>6.3433721887050876E-2</c:v>
                </c:pt>
                <c:pt idx="1">
                  <c:v>0.19546072950850069</c:v>
                </c:pt>
                <c:pt idx="2">
                  <c:v>0.14717581315573125</c:v>
                </c:pt>
                <c:pt idx="3">
                  <c:v>0.11522605308446998</c:v>
                </c:pt>
                <c:pt idx="4">
                  <c:v>0.13652896121463431</c:v>
                </c:pt>
                <c:pt idx="5">
                  <c:v>0.13060519893356859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EA2-9A41-9F57-D9544566D44E}"/>
            </c:ext>
          </c:extLst>
        </c:ser>
        <c:ser>
          <c:idx val="24"/>
          <c:order val="24"/>
          <c:tx>
            <c:strRef>
              <c:f>Feuil1!$AX$16</c:f>
              <c:strCache>
                <c:ptCount val="1"/>
                <c:pt idx="0">
                  <c:v>DP-5021       </c:v>
                </c:pt>
              </c:strCache>
            </c:strRef>
          </c:tx>
          <c:marker>
            <c:symbol val="none"/>
          </c:marker>
          <c:cat>
            <c:numRef>
              <c:f>Feuil1!$Y$18:$Y$23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Feuil1!$AX$18:$AX$23</c:f>
              <c:numCache>
                <c:formatCode>0.000</c:formatCode>
                <c:ptCount val="6"/>
                <c:pt idx="0">
                  <c:v>5.5519252618618564E-2</c:v>
                </c:pt>
                <c:pt idx="1">
                  <c:v>0.17229286445647474</c:v>
                </c:pt>
                <c:pt idx="2">
                  <c:v>0.12636268949424379</c:v>
                </c:pt>
                <c:pt idx="3">
                  <c:v>0.11305999132796218</c:v>
                </c:pt>
                <c:pt idx="4">
                  <c:v>8.4483746814912219E-2</c:v>
                </c:pt>
                <c:pt idx="5">
                  <c:v>0.11269360962486652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EA2-9A41-9F57-D9544566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29144"/>
        <c:axId val="236621416"/>
      </c:lineChart>
      <c:catAx>
        <c:axId val="236629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6621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621416"/>
        <c:scaling>
          <c:orientation val="minMax"/>
          <c:max val="0.25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6629144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564356435643597"/>
          <c:y val="1.71570171375637E-2"/>
          <c:w val="0.134356485199639"/>
          <c:h val="0.877892728114867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Ant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401985604144"/>
          <c:y val="0.11527399073507757"/>
          <c:w val="0.70013512002683198"/>
          <c:h val="0.78730704222582848"/>
        </c:manualLayout>
      </c:layout>
      <c:lineChart>
        <c:grouping val="standard"/>
        <c:varyColors val="0"/>
        <c:ser>
          <c:idx val="2"/>
          <c:order val="0"/>
          <c:tx>
            <c:strRef>
              <c:f>Feuil1!$AG$24</c:f>
              <c:strCache>
                <c:ptCount val="1"/>
                <c:pt idx="0">
                  <c:v>Cedral  LS x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Feuil1!$AF$26:$AF$31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Feuil1!$AG$26:$AG$31</c:f>
              <c:numCache>
                <c:formatCode>0.000</c:formatCode>
                <c:ptCount val="6"/>
                <c:pt idx="0">
                  <c:v>6.1153336424099924E-2</c:v>
                </c:pt>
                <c:pt idx="1">
                  <c:v>0.1971719708673163</c:v>
                </c:pt>
                <c:pt idx="2">
                  <c:v>0.15226409065199542</c:v>
                </c:pt>
                <c:pt idx="3">
                  <c:v>0.11006390587941706</c:v>
                </c:pt>
                <c:pt idx="4">
                  <c:v>0.11749773778195483</c:v>
                </c:pt>
                <c:pt idx="5">
                  <c:v>0.12616062597062183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A-6F43-9634-83D79555C5BF}"/>
            </c:ext>
          </c:extLst>
        </c:ser>
        <c:ser>
          <c:idx val="0"/>
          <c:order val="1"/>
          <c:tx>
            <c:strRef>
              <c:f>Feuil1!$AH$24</c:f>
              <c:strCache>
                <c:ptCount val="1"/>
                <c:pt idx="0">
                  <c:v>Cedral LS  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Feuil1!$AF$26:$AF$31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Feuil1!$AH$26:$AH$31</c:f>
              <c:numCache>
                <c:formatCode>0.000</c:formatCode>
                <c:ptCount val="6"/>
                <c:pt idx="0">
                  <c:v>2.981385238371681E-2</c:v>
                </c:pt>
                <c:pt idx="1">
                  <c:v>0.16750720190565804</c:v>
                </c:pt>
                <c:pt idx="2">
                  <c:v>0.12636268949424379</c:v>
                </c:pt>
                <c:pt idx="3">
                  <c:v>7.3292864456474538E-2</c:v>
                </c:pt>
                <c:pt idx="4">
                  <c:v>6.1783856719735519E-2</c:v>
                </c:pt>
                <c:pt idx="5">
                  <c:v>6.6427875025023786E-2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A-6F43-9634-83D79555C5BF}"/>
            </c:ext>
          </c:extLst>
        </c:ser>
        <c:ser>
          <c:idx val="1"/>
          <c:order val="2"/>
          <c:tx>
            <c:strRef>
              <c:f>Feuil1!$AI$24</c:f>
              <c:strCache>
                <c:ptCount val="1"/>
                <c:pt idx="0">
                  <c:v>Cedral  LS 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Feuil1!$AF$26:$AF$31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Feuil1!$AI$26:$AI$31</c:f>
              <c:numCache>
                <c:formatCode>0.000</c:formatCode>
                <c:ptCount val="6"/>
                <c:pt idx="0">
                  <c:v>9.1431808509263135E-2</c:v>
                </c:pt>
                <c:pt idx="1">
                  <c:v>0.23634036737504238</c:v>
                </c:pt>
                <c:pt idx="2">
                  <c:v>0.19555971463526767</c:v>
                </c:pt>
                <c:pt idx="3">
                  <c:v>0.16613843481138213</c:v>
                </c:pt>
                <c:pt idx="4">
                  <c:v>0.16500334363479929</c:v>
                </c:pt>
                <c:pt idx="5">
                  <c:v>0.16839375982296856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DA-6F43-9634-83D79555C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29144"/>
        <c:axId val="236621416"/>
      </c:lineChart>
      <c:catAx>
        <c:axId val="236629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6621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621416"/>
        <c:scaling>
          <c:orientation val="minMax"/>
          <c:max val="0.25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6629144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564351480036117"/>
          <c:y val="0.27881602230522196"/>
          <c:w val="0.134356485199639"/>
          <c:h val="0.307996643447018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Post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401985604144"/>
          <c:y val="0.12204041551217858"/>
          <c:w val="0.70013512002683198"/>
          <c:h val="0.78054056723162579"/>
        </c:manualLayout>
      </c:layout>
      <c:lineChart>
        <c:grouping val="standard"/>
        <c:varyColors val="0"/>
        <c:ser>
          <c:idx val="2"/>
          <c:order val="0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Feuil1!$Z$50:$Z$55</c:f>
              <c:numCache>
                <c:formatCode>0.000</c:formatCode>
                <c:ptCount val="6"/>
                <c:pt idx="0">
                  <c:v>4.5418925714292735E-2</c:v>
                </c:pt>
                <c:pt idx="1">
                  <c:v>0.15654266347813106</c:v>
                </c:pt>
                <c:pt idx="2">
                  <c:v>0.12950976472842957</c:v>
                </c:pt>
                <c:pt idx="3">
                  <c:v>7.4481085394410673E-2</c:v>
                </c:pt>
                <c:pt idx="4">
                  <c:v>8.2468455579586486E-2</c:v>
                </c:pt>
                <c:pt idx="5">
                  <c:v>9.9700925389648143E-2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C-C542-B87E-E6D4D4304266}"/>
            </c:ext>
          </c:extLst>
        </c:ser>
        <c:ser>
          <c:idx val="0"/>
          <c:order val="1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Feuil1!$AA$50:$AA$55</c:f>
              <c:numCache>
                <c:formatCode>0.000</c:formatCode>
                <c:ptCount val="6"/>
                <c:pt idx="0">
                  <c:v>6.5877704036874762E-2</c:v>
                </c:pt>
                <c:pt idx="1">
                  <c:v>0.14147891704225524</c:v>
                </c:pt>
                <c:pt idx="2">
                  <c:v>0.15832170672291968</c:v>
                </c:pt>
                <c:pt idx="3">
                  <c:v>0.12166016308987992</c:v>
                </c:pt>
                <c:pt idx="4">
                  <c:v>5.859440922522019E-2</c:v>
                </c:pt>
                <c:pt idx="5">
                  <c:v>8.4360010980931488E-2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C-C542-B87E-E6D4D4304266}"/>
            </c:ext>
          </c:extLst>
        </c:ser>
        <c:ser>
          <c:idx val="1"/>
          <c:order val="2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Feuil1!$AB$50:$AB$55</c:f>
              <c:numCache>
                <c:formatCode>0.000</c:formatCode>
                <c:ptCount val="6"/>
                <c:pt idx="0">
                  <c:v>6.294327069782546E-2</c:v>
                </c:pt>
                <c:pt idx="1">
                  <c:v>0.2010646070264992</c:v>
                </c:pt>
                <c:pt idx="2">
                  <c:v>0.17558071216442528</c:v>
                </c:pt>
                <c:pt idx="3">
                  <c:v>9.0783596616810014E-2</c:v>
                </c:pt>
                <c:pt idx="4">
                  <c:v>0.13474173860226379</c:v>
                </c:pt>
                <c:pt idx="5">
                  <c:v>0.14357017609793621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C-C542-B87E-E6D4D4304266}"/>
            </c:ext>
          </c:extLst>
        </c:ser>
        <c:ser>
          <c:idx val="3"/>
          <c:order val="3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Feuil1!$AC$50:$AC$55</c:f>
              <c:numCache>
                <c:formatCode>0.000</c:formatCode>
                <c:ptCount val="6"/>
                <c:pt idx="0">
                  <c:v>8.1201701025912065E-2</c:v>
                </c:pt>
                <c:pt idx="1">
                  <c:v>0.15654266347813106</c:v>
                </c:pt>
                <c:pt idx="2">
                  <c:v>0.13418802700620036</c:v>
                </c:pt>
                <c:pt idx="3">
                  <c:v>8.503126772771874E-2</c:v>
                </c:pt>
                <c:pt idx="4">
                  <c:v>7.7388930050311666E-2</c:v>
                </c:pt>
                <c:pt idx="5">
                  <c:v>8.6307523131936348E-2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5C-C542-B87E-E6D4D4304266}"/>
            </c:ext>
          </c:extLst>
        </c:ser>
        <c:ser>
          <c:idx val="4"/>
          <c:order val="4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Feuil1!$AD$50:$AD$55</c:f>
              <c:numCache>
                <c:formatCode>0.000</c:formatCode>
                <c:ptCount val="6"/>
                <c:pt idx="0">
                  <c:v>5.8999593366040548E-2</c:v>
                </c:pt>
                <c:pt idx="1">
                  <c:v>0.17584781867351773</c:v>
                </c:pt>
                <c:pt idx="2">
                  <c:v>0.15685201164214413</c:v>
                </c:pt>
                <c:pt idx="3">
                  <c:v>9.7587304671754804E-2</c:v>
                </c:pt>
                <c:pt idx="4">
                  <c:v>9.5403726223069585E-2</c:v>
                </c:pt>
                <c:pt idx="5">
                  <c:v>0.10158099101795304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5C-C542-B87E-E6D4D4304266}"/>
            </c:ext>
          </c:extLst>
        </c:ser>
        <c:ser>
          <c:idx val="5"/>
          <c:order val="5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Feuil1!$AE$50:$AE$55</c:f>
              <c:numCache>
                <c:formatCode>0.000</c:formatCode>
                <c:ptCount val="6"/>
                <c:pt idx="0">
                  <c:v>6.0482672150168781E-2</c:v>
                </c:pt>
                <c:pt idx="1">
                  <c:v>0.17937390961504596</c:v>
                </c:pt>
                <c:pt idx="2">
                  <c:v>0.15092298464988851</c:v>
                </c:pt>
                <c:pt idx="3">
                  <c:v>8.73413502057927E-2</c:v>
                </c:pt>
                <c:pt idx="4">
                  <c:v>0.11458099101795316</c:v>
                </c:pt>
                <c:pt idx="5">
                  <c:v>9.8757831681574038E-2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5C-C542-B87E-E6D4D4304266}"/>
            </c:ext>
          </c:extLst>
        </c:ser>
        <c:ser>
          <c:idx val="6"/>
          <c:order val="6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Feuil1!$AF$50:$AF$55</c:f>
              <c:numCache>
                <c:formatCode>0.000</c:formatCode>
                <c:ptCount val="6"/>
                <c:pt idx="0">
                  <c:v>8.0730921053629556E-2</c:v>
                </c:pt>
                <c:pt idx="1">
                  <c:v>0.15282542695918</c:v>
                </c:pt>
                <c:pt idx="2">
                  <c:v>0.12636268949424379</c:v>
                </c:pt>
                <c:pt idx="3">
                  <c:v>6.1228353055093887E-2</c:v>
                </c:pt>
                <c:pt idx="4">
                  <c:v>7.6365856592732761E-2</c:v>
                </c:pt>
                <c:pt idx="5">
                  <c:v>8.043858946783855E-2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5C-C542-B87E-E6D4D4304266}"/>
            </c:ext>
          </c:extLst>
        </c:ser>
        <c:ser>
          <c:idx val="7"/>
          <c:order val="7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Feuil1!$AG$50:$AG$55</c:f>
              <c:numCache>
                <c:formatCode>0.000</c:formatCode>
                <c:ptCount val="6"/>
                <c:pt idx="0">
                  <c:v>6.097590841204803E-2</c:v>
                </c:pt>
                <c:pt idx="1">
                  <c:v>0.14529412004277065</c:v>
                </c:pt>
                <c:pt idx="2">
                  <c:v>0.14339602879302404</c:v>
                </c:pt>
                <c:pt idx="3">
                  <c:v>0.10094960132570763</c:v>
                </c:pt>
                <c:pt idx="4">
                  <c:v>6.600034112089892E-2</c:v>
                </c:pt>
                <c:pt idx="5">
                  <c:v>8.2403726223069462E-2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5C-C542-B87E-E6D4D4304266}"/>
            </c:ext>
          </c:extLst>
        </c:ser>
        <c:ser>
          <c:idx val="8"/>
          <c:order val="8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Feuil1!$AH$50:$AH$55</c:f>
              <c:numCache>
                <c:formatCode>0.000</c:formatCode>
                <c:ptCount val="6"/>
                <c:pt idx="0">
                  <c:v>9.0971994298069125E-2</c:v>
                </c:pt>
                <c:pt idx="1">
                  <c:v>0.19206336291170878</c:v>
                </c:pt>
                <c:pt idx="2">
                  <c:v>0.18808925788173259</c:v>
                </c:pt>
                <c:pt idx="3">
                  <c:v>0.11305999132796218</c:v>
                </c:pt>
                <c:pt idx="4">
                  <c:v>0.10221251377534379</c:v>
                </c:pt>
                <c:pt idx="5">
                  <c:v>0.13235638873333211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5C-C542-B87E-E6D4D4304266}"/>
            </c:ext>
          </c:extLst>
        </c:ser>
        <c:ser>
          <c:idx val="9"/>
          <c:order val="9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Feuil1!$AI$50:$AI$55</c:f>
              <c:numCache>
                <c:formatCode>0.000</c:formatCode>
                <c:ptCount val="6"/>
                <c:pt idx="0">
                  <c:v>4.6949031167523136E-2</c:v>
                </c:pt>
                <c:pt idx="1">
                  <c:v>0.17820172406699508</c:v>
                </c:pt>
                <c:pt idx="2">
                  <c:v>0.13418802700620036</c:v>
                </c:pt>
                <c:pt idx="3">
                  <c:v>8.2708831808687489E-2</c:v>
                </c:pt>
                <c:pt idx="4">
                  <c:v>0.1173859166900002</c:v>
                </c:pt>
                <c:pt idx="5">
                  <c:v>0.11269360962486652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5C-C542-B87E-E6D4D4304266}"/>
            </c:ext>
          </c:extLst>
        </c:ser>
        <c:ser>
          <c:idx val="10"/>
          <c:order val="10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Feuil1!$AJ$50:$AJ$55</c:f>
              <c:numCache>
                <c:formatCode>0.000</c:formatCode>
                <c:ptCount val="6"/>
                <c:pt idx="0">
                  <c:v>4.5418925714292735E-2</c:v>
                </c:pt>
                <c:pt idx="1">
                  <c:v>0.17229286445647474</c:v>
                </c:pt>
                <c:pt idx="2">
                  <c:v>0.14187485567249136</c:v>
                </c:pt>
                <c:pt idx="3">
                  <c:v>0.11305999132796218</c:v>
                </c:pt>
                <c:pt idx="4">
                  <c:v>0.12294199863408783</c:v>
                </c:pt>
                <c:pt idx="5">
                  <c:v>9.5916200069850133E-2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5C-C542-B87E-E6D4D4304266}"/>
            </c:ext>
          </c:extLst>
        </c:ser>
        <c:ser>
          <c:idx val="11"/>
          <c:order val="11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Feuil1!$AK$50:$AK$55</c:f>
              <c:numCache>
                <c:formatCode>0.000</c:formatCode>
                <c:ptCount val="6"/>
                <c:pt idx="0">
                  <c:v>5.6516484932567446E-2</c:v>
                </c:pt>
                <c:pt idx="1">
                  <c:v>0.1977109650189115</c:v>
                </c:pt>
                <c:pt idx="2">
                  <c:v>0.16270118398841071</c:v>
                </c:pt>
                <c:pt idx="3">
                  <c:v>8.503126772771874E-2</c:v>
                </c:pt>
                <c:pt idx="4">
                  <c:v>0.14096510276736041</c:v>
                </c:pt>
                <c:pt idx="5">
                  <c:v>0.14357017609793621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F5C-C542-B87E-E6D4D4304266}"/>
            </c:ext>
          </c:extLst>
        </c:ser>
        <c:ser>
          <c:idx val="12"/>
          <c:order val="12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Feuil1!$AL$50:$AL$55</c:f>
              <c:numCache>
                <c:formatCode>0.000</c:formatCode>
                <c:ptCount val="6"/>
                <c:pt idx="0">
                  <c:v>8.0259630196849008E-2</c:v>
                </c:pt>
                <c:pt idx="1">
                  <c:v>0.1909249756756195</c:v>
                </c:pt>
                <c:pt idx="2">
                  <c:v>0.14187485567249136</c:v>
                </c:pt>
                <c:pt idx="3">
                  <c:v>0.11305999132796218</c:v>
                </c:pt>
                <c:pt idx="4">
                  <c:v>0.13204703823884967</c:v>
                </c:pt>
                <c:pt idx="5">
                  <c:v>0.13235638873333211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F5C-C542-B87E-E6D4D4304266}"/>
            </c:ext>
          </c:extLst>
        </c:ser>
        <c:ser>
          <c:idx val="13"/>
          <c:order val="13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Feuil1!$AM$50:$AM$55</c:f>
              <c:numCache>
                <c:formatCode>0.000</c:formatCode>
                <c:ptCount val="6"/>
                <c:pt idx="0">
                  <c:v>8.6346876230093406E-2</c:v>
                </c:pt>
                <c:pt idx="1">
                  <c:v>0.16266821611219329</c:v>
                </c:pt>
                <c:pt idx="2">
                  <c:v>0.13958305889290656</c:v>
                </c:pt>
                <c:pt idx="3">
                  <c:v>9.306336291170858E-2</c:v>
                </c:pt>
                <c:pt idx="4">
                  <c:v>7.8409599102718941E-2</c:v>
                </c:pt>
                <c:pt idx="5">
                  <c:v>0.11814507637383165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F5C-C542-B87E-E6D4D4304266}"/>
            </c:ext>
          </c:extLst>
        </c:ser>
        <c:ser>
          <c:idx val="14"/>
          <c:order val="14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Feuil1!$AN$50:$AN$55</c:f>
              <c:numCache>
                <c:formatCode>0.000</c:formatCode>
                <c:ptCount val="6"/>
                <c:pt idx="0">
                  <c:v>7.2648579205203401E-2</c:v>
                </c:pt>
                <c:pt idx="1">
                  <c:v>0.18287160220048015</c:v>
                </c:pt>
                <c:pt idx="2">
                  <c:v>0.14415462196738993</c:v>
                </c:pt>
                <c:pt idx="3">
                  <c:v>9.6460729508500487E-2</c:v>
                </c:pt>
                <c:pt idx="4">
                  <c:v>8.8486489268586155E-2</c:v>
                </c:pt>
                <c:pt idx="5">
                  <c:v>0.12884691927722991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F5C-C542-B87E-E6D4D4304266}"/>
            </c:ext>
          </c:extLst>
        </c:ser>
        <c:ser>
          <c:idx val="15"/>
          <c:order val="15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Feuil1!$AO$50:$AO$55</c:f>
              <c:numCache>
                <c:formatCode>0.000</c:formatCode>
                <c:ptCount val="6"/>
                <c:pt idx="0">
                  <c:v>6.9276336667304372E-2</c:v>
                </c:pt>
                <c:pt idx="1">
                  <c:v>0.1863413502057929</c:v>
                </c:pt>
                <c:pt idx="2">
                  <c:v>0.12950976472842957</c:v>
                </c:pt>
                <c:pt idx="3">
                  <c:v>7.6847818673517532E-2</c:v>
                </c:pt>
                <c:pt idx="4">
                  <c:v>0.10317654187796066</c:v>
                </c:pt>
                <c:pt idx="5">
                  <c:v>0.12530885912362022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F5C-C542-B87E-E6D4D4304266}"/>
            </c:ext>
          </c:extLst>
        </c:ser>
        <c:ser>
          <c:idx val="16"/>
          <c:order val="16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Feuil1!$AP$50:$AP$55</c:f>
              <c:numCache>
                <c:formatCode>0.000</c:formatCode>
                <c:ptCount val="6"/>
                <c:pt idx="0">
                  <c:v>7.9787827345555451E-2</c:v>
                </c:pt>
                <c:pt idx="1">
                  <c:v>0.17110138364905603</c:v>
                </c:pt>
                <c:pt idx="2">
                  <c:v>0.14491189239797331</c:v>
                </c:pt>
                <c:pt idx="3">
                  <c:v>0.12589721603313442</c:v>
                </c:pt>
                <c:pt idx="4">
                  <c:v>8.3477270160731587E-2</c:v>
                </c:pt>
                <c:pt idx="5">
                  <c:v>0.13322934275971754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F5C-C542-B87E-E6D4D4304266}"/>
            </c:ext>
          </c:extLst>
        </c:ser>
        <c:ser>
          <c:idx val="17"/>
          <c:order val="17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Feuil1!$AQ$50:$AQ$55</c:f>
              <c:numCache>
                <c:formatCode>0.000</c:formatCode>
                <c:ptCount val="6"/>
                <c:pt idx="0">
                  <c:v>7.0242509439325085E-2</c:v>
                </c:pt>
                <c:pt idx="1">
                  <c:v>0.20217675739586682</c:v>
                </c:pt>
                <c:pt idx="2">
                  <c:v>0.16631731214015111</c:v>
                </c:pt>
                <c:pt idx="3">
                  <c:v>0.12589721603313442</c:v>
                </c:pt>
                <c:pt idx="4">
                  <c:v>0.12842789661211884</c:v>
                </c:pt>
                <c:pt idx="5">
                  <c:v>0.12619608002851357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F5C-C542-B87E-E6D4D4304266}"/>
            </c:ext>
          </c:extLst>
        </c:ser>
        <c:ser>
          <c:idx val="18"/>
          <c:order val="18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Feuil1!$AR$50:$AR$55</c:f>
              <c:numCache>
                <c:formatCode>0.000</c:formatCode>
                <c:ptCount val="6"/>
                <c:pt idx="0">
                  <c:v>5.8999593366040548E-2</c:v>
                </c:pt>
                <c:pt idx="1">
                  <c:v>0.18518784492766116</c:v>
                </c:pt>
                <c:pt idx="2">
                  <c:v>0.1619743311293691</c:v>
                </c:pt>
                <c:pt idx="4">
                  <c:v>0.10986547800386925</c:v>
                </c:pt>
                <c:pt idx="5">
                  <c:v>0.13497000433601869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F5C-C542-B87E-E6D4D4304266}"/>
            </c:ext>
          </c:extLst>
        </c:ser>
        <c:ser>
          <c:idx val="19"/>
          <c:order val="19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Feuil1!$AS$50:$AS$55</c:f>
              <c:numCache>
                <c:formatCode>0.000</c:formatCode>
                <c:ptCount val="6"/>
                <c:pt idx="0">
                  <c:v>6.3433721887050876E-2</c:v>
                </c:pt>
                <c:pt idx="1">
                  <c:v>0.19546072950850069</c:v>
                </c:pt>
                <c:pt idx="2">
                  <c:v>0.14717581315573125</c:v>
                </c:pt>
                <c:pt idx="3">
                  <c:v>0.11522605308446998</c:v>
                </c:pt>
                <c:pt idx="4">
                  <c:v>0.13652896121463431</c:v>
                </c:pt>
                <c:pt idx="5">
                  <c:v>0.13060519893356859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F5C-C542-B87E-E6D4D4304266}"/>
            </c:ext>
          </c:extLst>
        </c:ser>
        <c:ser>
          <c:idx val="20"/>
          <c:order val="20"/>
          <c:marker>
            <c:symbol val="none"/>
          </c:marker>
          <c:cat>
            <c:numRef>
              <c:f>Feuil1!$Y$50:$Y$55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Feuil1!$AT$50:$AT$55</c:f>
              <c:numCache>
                <c:formatCode>0.000</c:formatCode>
                <c:ptCount val="6"/>
                <c:pt idx="0">
                  <c:v>5.4519725176491951E-2</c:v>
                </c:pt>
                <c:pt idx="1">
                  <c:v>0.18978359661681021</c:v>
                </c:pt>
                <c:pt idx="2">
                  <c:v>0.16415125038364353</c:v>
                </c:pt>
                <c:pt idx="3">
                  <c:v>9.6460729508500487E-2</c:v>
                </c:pt>
                <c:pt idx="4">
                  <c:v>0.10701139665711246</c:v>
                </c:pt>
                <c:pt idx="5">
                  <c:v>0.11633551341456316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F5C-C542-B87E-E6D4D4304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29144"/>
        <c:axId val="236621416"/>
      </c:lineChart>
      <c:catAx>
        <c:axId val="236629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6621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621416"/>
        <c:scaling>
          <c:orientation val="minMax"/>
          <c:max val="0.25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6629144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564356435643597"/>
          <c:y val="1.71570171375637E-2"/>
          <c:w val="0.134356485199639"/>
          <c:h val="0.877892728114867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Ph1 Post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2401985604144"/>
          <c:y val="0.10990285973238442"/>
          <c:w val="0.70013512002683198"/>
          <c:h val="0.79267812301142015"/>
        </c:manualLayout>
      </c:layout>
      <c:lineChart>
        <c:grouping val="standard"/>
        <c:varyColors val="0"/>
        <c:ser>
          <c:idx val="2"/>
          <c:order val="0"/>
          <c:tx>
            <c:strRef>
              <c:f>Feuil1!$AG$56</c:f>
              <c:strCache>
                <c:ptCount val="1"/>
                <c:pt idx="0">
                  <c:v>Cedral  LS x</c:v>
                </c:pt>
              </c:strCache>
            </c:strRef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Feuil1!$AF$58:$AF$63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Feuil1!$AG$58:$AG$63</c:f>
              <c:numCache>
                <c:formatCode>0.000</c:formatCode>
                <c:ptCount val="6"/>
                <c:pt idx="0">
                  <c:v>6.6480762055666442E-2</c:v>
                </c:pt>
                <c:pt idx="1">
                  <c:v>0.17730650193727215</c:v>
                </c:pt>
                <c:pt idx="2">
                  <c:v>0.14989127906740007</c:v>
                </c:pt>
                <c:pt idx="3">
                  <c:v>9.8149498254343603E-2</c:v>
                </c:pt>
                <c:pt idx="4">
                  <c:v>0.10335992390619086</c:v>
                </c:pt>
                <c:pt idx="5">
                  <c:v>0.11512493567768201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1-954B-8234-4D6C8D97F103}"/>
            </c:ext>
          </c:extLst>
        </c:ser>
        <c:ser>
          <c:idx val="0"/>
          <c:order val="1"/>
          <c:tx>
            <c:strRef>
              <c:f>Feuil1!$AH$56</c:f>
              <c:strCache>
                <c:ptCount val="1"/>
                <c:pt idx="0">
                  <c:v>Cedral LS  min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Feuil1!$AF$58:$AF$63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Feuil1!$AH$58:$AH$63</c:f>
              <c:numCache>
                <c:formatCode>0.000</c:formatCode>
                <c:ptCount val="6"/>
                <c:pt idx="0">
                  <c:v>4.5418925714292735E-2</c:v>
                </c:pt>
                <c:pt idx="1">
                  <c:v>0.14147891704225524</c:v>
                </c:pt>
                <c:pt idx="2">
                  <c:v>0.12636268949424379</c:v>
                </c:pt>
                <c:pt idx="3">
                  <c:v>6.1228353055093887E-2</c:v>
                </c:pt>
                <c:pt idx="4">
                  <c:v>5.859440922522019E-2</c:v>
                </c:pt>
                <c:pt idx="5">
                  <c:v>8.043858946783855E-2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1-954B-8234-4D6C8D97F103}"/>
            </c:ext>
          </c:extLst>
        </c:ser>
        <c:ser>
          <c:idx val="1"/>
          <c:order val="2"/>
          <c:tx>
            <c:strRef>
              <c:f>Feuil1!$AI$56</c:f>
              <c:strCache>
                <c:ptCount val="1"/>
                <c:pt idx="0">
                  <c:v>Cedral  LS max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Feuil1!$AF$58:$AF$63</c:f>
              <c:numCache>
                <c:formatCode>General</c:formatCode>
                <c:ptCount val="6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14</c:v>
                </c:pt>
              </c:numCache>
            </c:numRef>
          </c:cat>
          <c:val>
            <c:numRef>
              <c:f>Feuil1!$AI$58:$AI$63</c:f>
              <c:numCache>
                <c:formatCode>0.000</c:formatCode>
                <c:ptCount val="6"/>
                <c:pt idx="0">
                  <c:v>9.0971994298069125E-2</c:v>
                </c:pt>
                <c:pt idx="1">
                  <c:v>0.20217675739586682</c:v>
                </c:pt>
                <c:pt idx="2">
                  <c:v>0.18808925788173259</c:v>
                </c:pt>
                <c:pt idx="3">
                  <c:v>0.12589721603313442</c:v>
                </c:pt>
                <c:pt idx="4">
                  <c:v>0.14096510276736041</c:v>
                </c:pt>
                <c:pt idx="5">
                  <c:v>0.14357017609793621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1-954B-8234-4D6C8D97F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29144"/>
        <c:axId val="236621416"/>
      </c:lineChart>
      <c:catAx>
        <c:axId val="2366291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6621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621416"/>
        <c:scaling>
          <c:orientation val="minMax"/>
          <c:max val="0.25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6629144"/>
        <c:crosses val="autoZero"/>
        <c:crossBetween val="midCat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55987027405889"/>
          <c:y val="0.25601413833842551"/>
          <c:w val="0.134356485199639"/>
          <c:h val="0.350416479765631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MT III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374570628335891"/>
          <c:y val="0.13738862830825391"/>
          <c:w val="0.61137253606721975"/>
          <c:h val="0.74722838890421728"/>
        </c:manualLayout>
      </c:layout>
      <c:lineChart>
        <c:grouping val="standard"/>
        <c:varyColors val="0"/>
        <c:ser>
          <c:idx val="2"/>
          <c:order val="0"/>
          <c:tx>
            <c:strRef>
              <c:f>Feuil1!$C$102</c:f>
              <c:strCache>
                <c:ptCount val="1"/>
                <c:pt idx="0">
                  <c:v>DP-2955d       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Feuil1!$B$103:$B$112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Feuil1!$C$103:$C$112</c:f>
              <c:numCache>
                <c:formatCode>0.000</c:formatCode>
                <c:ptCount val="10"/>
                <c:pt idx="0">
                  <c:v>6.8310795731026719E-2</c:v>
                </c:pt>
                <c:pt idx="1">
                  <c:v>0.13556308758356161</c:v>
                </c:pt>
                <c:pt idx="2">
                  <c:v>0.17511020528580423</c:v>
                </c:pt>
                <c:pt idx="3">
                  <c:v>0.1314888980490887</c:v>
                </c:pt>
                <c:pt idx="4">
                  <c:v>7.3788745243166254E-2</c:v>
                </c:pt>
                <c:pt idx="5">
                  <c:v>0.12341570256997114</c:v>
                </c:pt>
                <c:pt idx="6">
                  <c:v>0.12378215940835746</c:v>
                </c:pt>
                <c:pt idx="7">
                  <c:v>0.12214293649736718</c:v>
                </c:pt>
                <c:pt idx="8">
                  <c:v>0.10214391082294294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A-FE46-8B2C-9A0E4BCFB70F}"/>
            </c:ext>
          </c:extLst>
        </c:ser>
        <c:ser>
          <c:idx val="0"/>
          <c:order val="1"/>
          <c:tx>
            <c:strRef>
              <c:f>Feuil1!$D$102</c:f>
              <c:strCache>
                <c:ptCount val="1"/>
                <c:pt idx="0">
                  <c:v>DP-3066i       </c:v>
                </c:pt>
              </c:strCache>
            </c:strRef>
          </c:tx>
          <c:marker>
            <c:symbol val="none"/>
          </c:marker>
          <c:cat>
            <c:strRef>
              <c:f>Feuil1!$B$103:$B$112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Feuil1!$D$103:$D$112</c:f>
              <c:numCache>
                <c:formatCode>0.000</c:formatCode>
                <c:ptCount val="10"/>
                <c:pt idx="0">
                  <c:v>4.8007214814310029E-2</c:v>
                </c:pt>
                <c:pt idx="1">
                  <c:v>0.13556308758356161</c:v>
                </c:pt>
                <c:pt idx="2">
                  <c:v>0.12680552571124926</c:v>
                </c:pt>
                <c:pt idx="3">
                  <c:v>0.11509848186091931</c:v>
                </c:pt>
                <c:pt idx="4">
                  <c:v>7.3788745243166254E-2</c:v>
                </c:pt>
                <c:pt idx="5">
                  <c:v>0.1318488701068341</c:v>
                </c:pt>
                <c:pt idx="6">
                  <c:v>0.14908802467312765</c:v>
                </c:pt>
                <c:pt idx="7">
                  <c:v>0.12214293649736718</c:v>
                </c:pt>
                <c:pt idx="8">
                  <c:v>0.10214391082294294</c:v>
                </c:pt>
                <c:pt idx="9">
                  <c:v>0.10161351603061952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A-FE46-8B2C-9A0E4BCFB70F}"/>
            </c:ext>
          </c:extLst>
        </c:ser>
        <c:ser>
          <c:idx val="1"/>
          <c:order val="2"/>
          <c:tx>
            <c:strRef>
              <c:f>Feuil1!$E$102</c:f>
              <c:strCache>
                <c:ptCount val="1"/>
                <c:pt idx="0">
                  <c:v>DP-3067d       </c:v>
                </c:pt>
              </c:strCache>
            </c:strRef>
          </c:tx>
          <c:marker>
            <c:symbol val="none"/>
          </c:marker>
          <c:cat>
            <c:strRef>
              <c:f>Feuil1!$B$103:$B$112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Feuil1!$E$103:$E$112</c:f>
              <c:numCache>
                <c:formatCode>0.000</c:formatCode>
                <c:ptCount val="10"/>
                <c:pt idx="0">
                  <c:v>5.7662061293839884E-2</c:v>
                </c:pt>
                <c:pt idx="1">
                  <c:v>0.14779754400057321</c:v>
                </c:pt>
                <c:pt idx="2">
                  <c:v>0.17511020528580423</c:v>
                </c:pt>
                <c:pt idx="3">
                  <c:v>0.11509848186091931</c:v>
                </c:pt>
                <c:pt idx="4">
                  <c:v>7.3788745243166254E-2</c:v>
                </c:pt>
                <c:pt idx="5">
                  <c:v>0.1060416065005485</c:v>
                </c:pt>
                <c:pt idx="6">
                  <c:v>0.13238233117027498</c:v>
                </c:pt>
                <c:pt idx="7">
                  <c:v>9.9866541786215013E-2</c:v>
                </c:pt>
                <c:pt idx="8">
                  <c:v>7.6809091627570769E-2</c:v>
                </c:pt>
                <c:pt idx="9">
                  <c:v>0.10554380965905175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EA-FE46-8B2C-9A0E4BCFB70F}"/>
            </c:ext>
          </c:extLst>
        </c:ser>
        <c:ser>
          <c:idx val="3"/>
          <c:order val="3"/>
          <c:tx>
            <c:strRef>
              <c:f>Feuil1!$F$102</c:f>
              <c:strCache>
                <c:ptCount val="1"/>
                <c:pt idx="0">
                  <c:v>DP-3068i       </c:v>
                </c:pt>
              </c:strCache>
            </c:strRef>
          </c:tx>
          <c:marker>
            <c:symbol val="none"/>
          </c:marker>
          <c:cat>
            <c:strRef>
              <c:f>Feuil1!$B$103:$B$112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Feuil1!$F$103:$F$112</c:f>
              <c:numCache>
                <c:formatCode>0.000</c:formatCode>
                <c:ptCount val="10"/>
                <c:pt idx="0">
                  <c:v>5.8738761463998479E-2</c:v>
                </c:pt>
                <c:pt idx="1">
                  <c:v>0.15969676730028093</c:v>
                </c:pt>
                <c:pt idx="2">
                  <c:v>0.17511020528580423</c:v>
                </c:pt>
                <c:pt idx="3">
                  <c:v>0.14338812134879642</c:v>
                </c:pt>
                <c:pt idx="4">
                  <c:v>0.11710309053626267</c:v>
                </c:pt>
                <c:pt idx="5">
                  <c:v>0.1376561416845814</c:v>
                </c:pt>
                <c:pt idx="6">
                  <c:v>0.13914191481757165</c:v>
                </c:pt>
                <c:pt idx="7">
                  <c:v>0.12214293649736718</c:v>
                </c:pt>
                <c:pt idx="8">
                  <c:v>9.0405507551698738E-2</c:v>
                </c:pt>
                <c:pt idx="9">
                  <c:v>0.13940207692001927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EA-FE46-8B2C-9A0E4BCFB70F}"/>
            </c:ext>
          </c:extLst>
        </c:ser>
        <c:ser>
          <c:idx val="4"/>
          <c:order val="4"/>
          <c:tx>
            <c:strRef>
              <c:f>Feuil1!$G$102</c:f>
              <c:strCache>
                <c:ptCount val="1"/>
                <c:pt idx="0">
                  <c:v>DP-3069i       </c:v>
                </c:pt>
              </c:strCache>
            </c:strRef>
          </c:tx>
          <c:marker>
            <c:symbol val="none"/>
          </c:marker>
          <c:cat>
            <c:strRef>
              <c:f>Feuil1!$B$103:$B$112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Feuil1!$G$103:$G$112</c:f>
              <c:numCache>
                <c:formatCode>0.000</c:formatCode>
                <c:ptCount val="10"/>
                <c:pt idx="0">
                  <c:v>6.8310795731026719E-2</c:v>
                </c:pt>
                <c:pt idx="1">
                  <c:v>0.13556308758356161</c:v>
                </c:pt>
                <c:pt idx="2">
                  <c:v>0.14555496172408811</c:v>
                </c:pt>
                <c:pt idx="3">
                  <c:v>0.10066312328204741</c:v>
                </c:pt>
                <c:pt idx="4">
                  <c:v>8.9393818573742401E-2</c:v>
                </c:pt>
                <c:pt idx="5">
                  <c:v>0.11913690459069626</c:v>
                </c:pt>
                <c:pt idx="6">
                  <c:v>0.12378215940835746</c:v>
                </c:pt>
                <c:pt idx="7">
                  <c:v>0.12214293649736718</c:v>
                </c:pt>
                <c:pt idx="8">
                  <c:v>9.4844672081443537E-2</c:v>
                </c:pt>
                <c:pt idx="9">
                  <c:v>0.13087428154055458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EA-FE46-8B2C-9A0E4BCFB70F}"/>
            </c:ext>
          </c:extLst>
        </c:ser>
        <c:ser>
          <c:idx val="5"/>
          <c:order val="5"/>
          <c:tx>
            <c:strRef>
              <c:f>Feuil1!$H$102</c:f>
              <c:strCache>
                <c:ptCount val="1"/>
                <c:pt idx="0">
                  <c:v>DP-4111d       </c:v>
                </c:pt>
              </c:strCache>
            </c:strRef>
          </c:tx>
          <c:marker>
            <c:symbol val="none"/>
          </c:marker>
          <c:cat>
            <c:strRef>
              <c:f>Feuil1!$B$103:$B$112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Feuil1!$H$103:$H$112</c:f>
              <c:numCache>
                <c:formatCode>0.000</c:formatCode>
                <c:ptCount val="10"/>
                <c:pt idx="0">
                  <c:v>7.7234968952641925E-2</c:v>
                </c:pt>
                <c:pt idx="1">
                  <c:v>0.18478111025374333</c:v>
                </c:pt>
                <c:pt idx="2">
                  <c:v>0.17511020528580423</c:v>
                </c:pt>
                <c:pt idx="3">
                  <c:v>0.14338812134879642</c:v>
                </c:pt>
                <c:pt idx="4">
                  <c:v>0.10445756500961823</c:v>
                </c:pt>
                <c:pt idx="5">
                  <c:v>0.15224202874867743</c:v>
                </c:pt>
                <c:pt idx="6">
                  <c:v>0.1651748445665826</c:v>
                </c:pt>
                <c:pt idx="7">
                  <c:v>0.11668004079586503</c:v>
                </c:pt>
                <c:pt idx="8">
                  <c:v>8.7420654002236642E-2</c:v>
                </c:pt>
                <c:pt idx="9">
                  <c:v>0.12716762050300767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EA-FE46-8B2C-9A0E4BCFB70F}"/>
            </c:ext>
          </c:extLst>
        </c:ser>
        <c:ser>
          <c:idx val="6"/>
          <c:order val="6"/>
          <c:tx>
            <c:strRef>
              <c:f>Feuil1!$I$102</c:f>
              <c:strCache>
                <c:ptCount val="1"/>
                <c:pt idx="0">
                  <c:v>DP-4118i      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Feuil1!$B$103:$B$112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Feuil1!$I$103:$I$112</c:f>
              <c:numCache>
                <c:formatCode>0.000</c:formatCode>
                <c:ptCount val="10"/>
                <c:pt idx="0">
                  <c:v>5.4570984316698379E-2</c:v>
                </c:pt>
                <c:pt idx="1">
                  <c:v>0.15378790768976058</c:v>
                </c:pt>
                <c:pt idx="2">
                  <c:v>0.15761947312546876</c:v>
                </c:pt>
                <c:pt idx="3">
                  <c:v>0.16027095138185143</c:v>
                </c:pt>
                <c:pt idx="4">
                  <c:v>0.13032176908954307</c:v>
                </c:pt>
                <c:pt idx="5">
                  <c:v>0.14581981217159057</c:v>
                </c:pt>
                <c:pt idx="6">
                  <c:v>0.14990667615380771</c:v>
                </c:pt>
                <c:pt idx="7">
                  <c:v>0.13286680188914035</c:v>
                </c:pt>
                <c:pt idx="8">
                  <c:v>0.10214391082294294</c:v>
                </c:pt>
                <c:pt idx="9">
                  <c:v>0.14658066154714278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DEA-FE46-8B2C-9A0E4BCFB70F}"/>
            </c:ext>
          </c:extLst>
        </c:ser>
        <c:ser>
          <c:idx val="7"/>
          <c:order val="7"/>
          <c:tx>
            <c:strRef>
              <c:f>Feuil1!$J$102</c:f>
              <c:strCache>
                <c:ptCount val="1"/>
                <c:pt idx="0">
                  <c:v>DP-4731d       </c:v>
                </c:pt>
              </c:strCache>
            </c:strRef>
          </c:tx>
          <c:marker>
            <c:symbol val="none"/>
          </c:marker>
          <c:cat>
            <c:strRef>
              <c:f>Feuil1!$B$103:$B$112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Feuil1!$J$103:$J$112</c:f>
              <c:numCache>
                <c:formatCode>0.000</c:formatCode>
                <c:ptCount val="10"/>
                <c:pt idx="0">
                  <c:v>4.6745646804741803E-2</c:v>
                </c:pt>
                <c:pt idx="1">
                  <c:v>0.16898684307051126</c:v>
                </c:pt>
                <c:pt idx="2">
                  <c:v>0.17511020528580423</c:v>
                </c:pt>
                <c:pt idx="3">
                  <c:v>0.16327127061645075</c:v>
                </c:pt>
                <c:pt idx="4">
                  <c:v>0.13310274645914832</c:v>
                </c:pt>
                <c:pt idx="5">
                  <c:v>0.14419930849326335</c:v>
                </c:pt>
                <c:pt idx="6">
                  <c:v>0.15316593709356718</c:v>
                </c:pt>
                <c:pt idx="7">
                  <c:v>0.10554367467790549</c:v>
                </c:pt>
                <c:pt idx="8">
                  <c:v>5.6386420262267922E-2</c:v>
                </c:pt>
                <c:pt idx="9">
                  <c:v>9.4982937131606437E-2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DEA-FE46-8B2C-9A0E4BCFB70F}"/>
            </c:ext>
          </c:extLst>
        </c:ser>
        <c:ser>
          <c:idx val="8"/>
          <c:order val="8"/>
          <c:tx>
            <c:strRef>
              <c:f>Feuil1!$K$102</c:f>
              <c:strCache>
                <c:ptCount val="1"/>
                <c:pt idx="0">
                  <c:v>UMPE 489</c:v>
                </c:pt>
              </c:strCache>
            </c:strRef>
          </c:tx>
          <c:spPr>
            <a:ln w="15875">
              <a:solidFill>
                <a:srgbClr val="00B0F0"/>
              </a:solidFill>
            </a:ln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Feuil1!$B$103:$B$112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13bis</c:v>
                </c:pt>
                <c:pt idx="9">
                  <c:v>14</c:v>
                </c:pt>
              </c:strCache>
            </c:strRef>
          </c:cat>
          <c:val>
            <c:numRef>
              <c:f>Feuil1!$K$103:$K$112</c:f>
              <c:numCache>
                <c:formatCode>0.000</c:formatCode>
                <c:ptCount val="10"/>
                <c:pt idx="0">
                  <c:v>3.0658826911286852E-2</c:v>
                </c:pt>
                <c:pt idx="1">
                  <c:v>0.1869912650588601</c:v>
                </c:pt>
                <c:pt idx="2">
                  <c:v>0.14555496172408811</c:v>
                </c:pt>
                <c:pt idx="3">
                  <c:v>0.11925444163207688</c:v>
                </c:pt>
                <c:pt idx="4">
                  <c:v>0.11710309053626267</c:v>
                </c:pt>
                <c:pt idx="5">
                  <c:v>0.14257273549860705</c:v>
                </c:pt>
                <c:pt idx="7">
                  <c:v>0.11557916699497905</c:v>
                </c:pt>
                <c:pt idx="8">
                  <c:v>0.1163843499375532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D-AB4D-8703-7352DDC87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6946351"/>
        <c:axId val="1"/>
      </c:lineChart>
      <c:catAx>
        <c:axId val="112694635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2.5590561861151502E-2"/>
              <c:y val="0.174792400788922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26946351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0269730616654"/>
          <c:y val="0.20294331133136656"/>
          <c:w val="0.14807364334388859"/>
          <c:h val="0.433158352671865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984251969" l="0.78740157499999996" r="0.78740157499999996" t="0.984251969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469900</xdr:colOff>
      <xdr:row>1</xdr:row>
      <xdr:rowOff>22225</xdr:rowOff>
    </xdr:from>
    <xdr:to>
      <xdr:col>23</xdr:col>
      <xdr:colOff>76573</xdr:colOff>
      <xdr:row>23</xdr:row>
      <xdr:rowOff>161925</xdr:rowOff>
    </xdr:to>
    <xdr:graphicFrame macro="">
      <xdr:nvGraphicFramePr>
        <xdr:cNvPr id="1025" name="Graphique 1">
          <a:extLst>
            <a:ext uri="{FF2B5EF4-FFF2-40B4-BE49-F238E27FC236}">
              <a16:creationId xmlns:a16="http://schemas.microsoft.com/office/drawing/2014/main" id="{20A98234-C94C-06EA-AEE7-CFF00FC5A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406213</xdr:colOff>
      <xdr:row>25</xdr:row>
      <xdr:rowOff>15689</xdr:rowOff>
    </xdr:from>
    <xdr:to>
      <xdr:col>22</xdr:col>
      <xdr:colOff>357655</xdr:colOff>
      <xdr:row>45</xdr:row>
      <xdr:rowOff>28389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90358B9-155A-374B-A4A6-D69F79C45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228021</xdr:colOff>
      <xdr:row>48</xdr:row>
      <xdr:rowOff>166255</xdr:rowOff>
    </xdr:from>
    <xdr:to>
      <xdr:col>22</xdr:col>
      <xdr:colOff>422766</xdr:colOff>
      <xdr:row>69</xdr:row>
      <xdr:rowOff>75046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BA806CAC-AF90-614F-8B22-700C05E53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245918</xdr:colOff>
      <xdr:row>70</xdr:row>
      <xdr:rowOff>151823</xdr:rowOff>
    </xdr:from>
    <xdr:to>
      <xdr:col>22</xdr:col>
      <xdr:colOff>536287</xdr:colOff>
      <xdr:row>90</xdr:row>
      <xdr:rowOff>164523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543682BB-0A74-6E4E-87B7-C278063DC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51</xdr:col>
      <xdr:colOff>0</xdr:colOff>
      <xdr:row>1</xdr:row>
      <xdr:rowOff>130735</xdr:rowOff>
    </xdr:from>
    <xdr:to>
      <xdr:col>61</xdr:col>
      <xdr:colOff>208180</xdr:colOff>
      <xdr:row>30</xdr:row>
      <xdr:rowOff>208182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EB62E3CF-66C7-9B45-A1CA-6700C0419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62</xdr:col>
      <xdr:colOff>18676</xdr:colOff>
      <xdr:row>1</xdr:row>
      <xdr:rowOff>112058</xdr:rowOff>
    </xdr:from>
    <xdr:to>
      <xdr:col>72</xdr:col>
      <xdr:colOff>525679</xdr:colOff>
      <xdr:row>30</xdr:row>
      <xdr:rowOff>168088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106BDB8F-346C-9B48-83EF-3EF08717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33</xdr:row>
      <xdr:rowOff>0</xdr:rowOff>
    </xdr:from>
    <xdr:to>
      <xdr:col>55</xdr:col>
      <xdr:colOff>357591</xdr:colOff>
      <xdr:row>60</xdr:row>
      <xdr:rowOff>208182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8587DD62-3E55-894C-A271-28948A25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0</xdr:colOff>
      <xdr:row>33</xdr:row>
      <xdr:rowOff>0</xdr:rowOff>
    </xdr:from>
    <xdr:to>
      <xdr:col>66</xdr:col>
      <xdr:colOff>507003</xdr:colOff>
      <xdr:row>60</xdr:row>
      <xdr:rowOff>208182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6C3B9D01-F711-624B-8BEA-FE0FC14A7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809625</xdr:colOff>
      <xdr:row>94</xdr:row>
      <xdr:rowOff>127000</xdr:rowOff>
    </xdr:from>
    <xdr:to>
      <xdr:col>20</xdr:col>
      <xdr:colOff>383801</xdr:colOff>
      <xdr:row>115</xdr:row>
      <xdr:rowOff>28575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9595F146-BE46-BD40-B940-F1E614B7C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389466</xdr:colOff>
      <xdr:row>7</xdr:row>
      <xdr:rowOff>194732</xdr:rowOff>
    </xdr:from>
    <xdr:to>
      <xdr:col>50</xdr:col>
      <xdr:colOff>778932</xdr:colOff>
      <xdr:row>23</xdr:row>
      <xdr:rowOff>211664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6C874A9-571F-491B-B74F-80F2F6FC982D}"/>
            </a:ext>
          </a:extLst>
        </xdr:cNvPr>
        <xdr:cNvSpPr txBox="1"/>
      </xdr:nvSpPr>
      <xdr:spPr>
        <a:xfrm>
          <a:off x="39615533" y="1794932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253999</xdr:colOff>
      <xdr:row>7</xdr:row>
      <xdr:rowOff>220132</xdr:rowOff>
    </xdr:from>
    <xdr:to>
      <xdr:col>62</xdr:col>
      <xdr:colOff>84665</xdr:colOff>
      <xdr:row>24</xdr:row>
      <xdr:rowOff>8464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146512-1EC0-4759-B8B5-439EC0C96ED7}"/>
            </a:ext>
          </a:extLst>
        </xdr:cNvPr>
        <xdr:cNvSpPr txBox="1"/>
      </xdr:nvSpPr>
      <xdr:spPr>
        <a:xfrm>
          <a:off x="46134866" y="1820332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46</xdr:col>
      <xdr:colOff>355601</xdr:colOff>
      <xdr:row>38</xdr:row>
      <xdr:rowOff>194732</xdr:rowOff>
    </xdr:from>
    <xdr:to>
      <xdr:col>46</xdr:col>
      <xdr:colOff>745067</xdr:colOff>
      <xdr:row>54</xdr:row>
      <xdr:rowOff>211664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3CAB133-78C8-4D2D-AA17-4AAE2A48A481}"/>
            </a:ext>
          </a:extLst>
        </xdr:cNvPr>
        <xdr:cNvSpPr txBox="1"/>
      </xdr:nvSpPr>
      <xdr:spPr>
        <a:xfrm>
          <a:off x="36330468" y="8881532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55</xdr:col>
      <xdr:colOff>262467</xdr:colOff>
      <xdr:row>38</xdr:row>
      <xdr:rowOff>110067</xdr:rowOff>
    </xdr:from>
    <xdr:to>
      <xdr:col>56</xdr:col>
      <xdr:colOff>93133</xdr:colOff>
      <xdr:row>54</xdr:row>
      <xdr:rowOff>126999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C1A3329-8F84-49C6-98B6-3CBD1D9B14B3}"/>
            </a:ext>
          </a:extLst>
        </xdr:cNvPr>
        <xdr:cNvSpPr txBox="1"/>
      </xdr:nvSpPr>
      <xdr:spPr>
        <a:xfrm>
          <a:off x="42790534" y="8796867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114"/>
  <sheetViews>
    <sheetView tabSelected="1" topLeftCell="A2" zoomScale="75" zoomScaleNormal="75" workbookViewId="0">
      <selection activeCell="N15" sqref="N15"/>
    </sheetView>
  </sheetViews>
  <sheetFormatPr defaultColWidth="8.796875" defaultRowHeight="18"/>
  <cols>
    <col min="1" max="1" width="14.19921875" style="5" bestFit="1" customWidth="1"/>
    <col min="2" max="2" width="8.69921875" style="3" customWidth="1"/>
    <col min="3" max="19" width="12.796875" style="5" customWidth="1"/>
    <col min="20" max="23" width="8.796875" style="5"/>
    <col min="24" max="24" width="13.19921875" style="5" customWidth="1"/>
    <col min="25" max="25" width="8.796875" style="5"/>
    <col min="26" max="52" width="12.796875" style="5" customWidth="1"/>
    <col min="53" max="16384" width="8.796875" style="5"/>
  </cols>
  <sheetData>
    <row r="2" spans="1:50">
      <c r="A2" s="11"/>
      <c r="C2" s="5" t="s">
        <v>34</v>
      </c>
      <c r="D2" s="5" t="s">
        <v>34</v>
      </c>
      <c r="E2" s="5" t="s">
        <v>34</v>
      </c>
      <c r="F2" s="5" t="s">
        <v>34</v>
      </c>
      <c r="G2" s="5" t="s">
        <v>34</v>
      </c>
      <c r="H2" s="5" t="s">
        <v>34</v>
      </c>
      <c r="I2" s="5" t="s">
        <v>34</v>
      </c>
      <c r="J2" s="5" t="s">
        <v>34</v>
      </c>
      <c r="K2" s="5" t="s">
        <v>34</v>
      </c>
      <c r="L2" s="5" t="s">
        <v>34</v>
      </c>
      <c r="M2" s="5" t="s">
        <v>79</v>
      </c>
      <c r="Z2" s="5" t="s">
        <v>34</v>
      </c>
      <c r="AA2" s="5" t="s">
        <v>34</v>
      </c>
      <c r="AB2" s="5" t="s">
        <v>34</v>
      </c>
      <c r="AC2" s="5" t="s">
        <v>34</v>
      </c>
      <c r="AD2" s="5" t="s">
        <v>34</v>
      </c>
      <c r="AE2" s="5" t="s">
        <v>34</v>
      </c>
      <c r="AF2" s="5" t="s">
        <v>34</v>
      </c>
      <c r="AG2" s="5" t="s">
        <v>34</v>
      </c>
      <c r="AH2" s="5" t="s">
        <v>34</v>
      </c>
      <c r="AI2" s="5" t="s">
        <v>34</v>
      </c>
      <c r="AJ2" s="5" t="s">
        <v>34</v>
      </c>
      <c r="AK2" s="5" t="s">
        <v>34</v>
      </c>
      <c r="AL2" s="5" t="s">
        <v>34</v>
      </c>
      <c r="AM2" s="5" t="s">
        <v>34</v>
      </c>
      <c r="AN2" s="5" t="s">
        <v>34</v>
      </c>
      <c r="AO2" s="5" t="s">
        <v>34</v>
      </c>
      <c r="AP2" s="5" t="s">
        <v>34</v>
      </c>
      <c r="AQ2" s="5" t="s">
        <v>34</v>
      </c>
      <c r="AR2" s="5" t="s">
        <v>34</v>
      </c>
      <c r="AS2" s="5" t="s">
        <v>34</v>
      </c>
      <c r="AT2" s="5" t="s">
        <v>34</v>
      </c>
      <c r="AU2" s="5" t="s">
        <v>34</v>
      </c>
      <c r="AV2" s="5" t="s">
        <v>34</v>
      </c>
      <c r="AW2" s="5" t="s">
        <v>34</v>
      </c>
      <c r="AX2" s="5" t="s">
        <v>34</v>
      </c>
    </row>
    <row r="3" spans="1:50" s="11" customFormat="1">
      <c r="A3" s="12" t="s">
        <v>36</v>
      </c>
      <c r="C3" s="11" t="s">
        <v>33</v>
      </c>
      <c r="D3" s="11" t="s">
        <v>33</v>
      </c>
      <c r="E3" s="11" t="s">
        <v>33</v>
      </c>
      <c r="F3" s="11" t="s">
        <v>33</v>
      </c>
      <c r="G3" s="11" t="s">
        <v>33</v>
      </c>
      <c r="H3" s="11" t="s">
        <v>33</v>
      </c>
      <c r="I3" s="11" t="s">
        <v>33</v>
      </c>
      <c r="J3" s="11" t="s">
        <v>33</v>
      </c>
      <c r="K3" s="11" t="s">
        <v>33</v>
      </c>
      <c r="L3" s="11" t="s">
        <v>33</v>
      </c>
      <c r="M3" s="13" t="s">
        <v>78</v>
      </c>
      <c r="X3" s="14" t="s">
        <v>63</v>
      </c>
      <c r="Y3" s="5"/>
      <c r="Z3" s="5" t="s">
        <v>33</v>
      </c>
      <c r="AA3" s="5" t="s">
        <v>33</v>
      </c>
      <c r="AB3" s="5" t="s">
        <v>33</v>
      </c>
      <c r="AC3" s="5" t="s">
        <v>33</v>
      </c>
      <c r="AD3" s="5" t="s">
        <v>33</v>
      </c>
      <c r="AE3" s="5" t="s">
        <v>33</v>
      </c>
      <c r="AF3" s="5" t="s">
        <v>33</v>
      </c>
      <c r="AG3" s="5" t="s">
        <v>33</v>
      </c>
      <c r="AH3" s="5" t="s">
        <v>33</v>
      </c>
      <c r="AI3" s="5" t="s">
        <v>33</v>
      </c>
      <c r="AJ3" s="5" t="s">
        <v>33</v>
      </c>
      <c r="AK3" s="5" t="s">
        <v>33</v>
      </c>
      <c r="AL3" s="5" t="s">
        <v>33</v>
      </c>
      <c r="AM3" s="5" t="s">
        <v>33</v>
      </c>
      <c r="AN3" s="5" t="s">
        <v>33</v>
      </c>
      <c r="AO3" s="5" t="s">
        <v>33</v>
      </c>
      <c r="AP3" s="5" t="s">
        <v>33</v>
      </c>
      <c r="AQ3" s="5" t="s">
        <v>33</v>
      </c>
      <c r="AR3" s="5" t="s">
        <v>33</v>
      </c>
      <c r="AS3" s="5" t="s">
        <v>33</v>
      </c>
      <c r="AT3" s="5" t="s">
        <v>33</v>
      </c>
      <c r="AU3" s="5" t="s">
        <v>33</v>
      </c>
      <c r="AV3" s="5" t="s">
        <v>33</v>
      </c>
      <c r="AW3" s="5" t="s">
        <v>33</v>
      </c>
      <c r="AX3" s="5" t="s">
        <v>33</v>
      </c>
    </row>
    <row r="4" spans="1:50" s="11" customFormat="1">
      <c r="A4" s="15" t="s">
        <v>2</v>
      </c>
      <c r="C4" s="13" t="s">
        <v>8</v>
      </c>
      <c r="D4" s="13" t="s">
        <v>4</v>
      </c>
      <c r="E4" s="13" t="s">
        <v>1</v>
      </c>
      <c r="F4" s="13" t="s">
        <v>9</v>
      </c>
      <c r="G4" s="13" t="s">
        <v>3</v>
      </c>
      <c r="H4" s="13" t="s">
        <v>6</v>
      </c>
      <c r="I4" s="13" t="s">
        <v>5</v>
      </c>
      <c r="J4" s="13" t="s">
        <v>7</v>
      </c>
      <c r="K4" s="13" t="s">
        <v>10</v>
      </c>
      <c r="L4" s="13" t="s">
        <v>80</v>
      </c>
      <c r="M4" s="11" t="s">
        <v>77</v>
      </c>
      <c r="X4" s="16"/>
      <c r="Y4" s="5"/>
      <c r="Z4" s="13" t="s">
        <v>37</v>
      </c>
      <c r="AA4" s="13" t="s">
        <v>38</v>
      </c>
      <c r="AB4" s="13" t="s">
        <v>39</v>
      </c>
      <c r="AC4" s="13" t="s">
        <v>40</v>
      </c>
      <c r="AD4" s="13" t="s">
        <v>41</v>
      </c>
      <c r="AE4" s="13" t="s">
        <v>42</v>
      </c>
      <c r="AF4" s="13" t="s">
        <v>43</v>
      </c>
      <c r="AG4" s="13" t="s">
        <v>44</v>
      </c>
      <c r="AH4" s="13" t="s">
        <v>45</v>
      </c>
      <c r="AI4" s="13" t="s">
        <v>46</v>
      </c>
      <c r="AJ4" s="13" t="s">
        <v>47</v>
      </c>
      <c r="AK4" s="13" t="s">
        <v>48</v>
      </c>
      <c r="AL4" s="13" t="s">
        <v>49</v>
      </c>
      <c r="AM4" s="13" t="s">
        <v>50</v>
      </c>
      <c r="AN4" s="13" t="s">
        <v>51</v>
      </c>
      <c r="AO4" s="13" t="s">
        <v>52</v>
      </c>
      <c r="AP4" s="13" t="s">
        <v>53</v>
      </c>
      <c r="AQ4" s="13" t="s">
        <v>54</v>
      </c>
      <c r="AR4" s="13" t="s">
        <v>55</v>
      </c>
      <c r="AS4" s="13" t="s">
        <v>56</v>
      </c>
      <c r="AT4" s="13" t="s">
        <v>57</v>
      </c>
      <c r="AU4" s="13" t="s">
        <v>58</v>
      </c>
      <c r="AV4" s="13" t="s">
        <v>59</v>
      </c>
      <c r="AW4" s="13" t="s">
        <v>60</v>
      </c>
      <c r="AX4" s="13" t="s">
        <v>61</v>
      </c>
    </row>
    <row r="5" spans="1:50">
      <c r="A5" s="17">
        <v>210.2413793103448</v>
      </c>
      <c r="B5" s="3">
        <v>1</v>
      </c>
      <c r="C5" s="18">
        <v>232</v>
      </c>
      <c r="D5" s="18">
        <v>236.5</v>
      </c>
      <c r="E5" s="18">
        <v>242.2</v>
      </c>
      <c r="F5" s="18">
        <v>227.5</v>
      </c>
      <c r="G5" s="18">
        <v>249</v>
      </c>
      <c r="H5" s="18">
        <v>238</v>
      </c>
      <c r="I5" s="18">
        <v>246.5</v>
      </c>
      <c r="J5" s="18">
        <v>245</v>
      </c>
      <c r="K5" s="18">
        <v>245</v>
      </c>
      <c r="L5" s="18">
        <v>243</v>
      </c>
      <c r="M5" s="5">
        <v>234.3</v>
      </c>
      <c r="X5" s="19"/>
      <c r="Y5" s="6">
        <v>8</v>
      </c>
      <c r="Z5" s="18">
        <v>51.6</v>
      </c>
      <c r="AA5" s="18">
        <v>49</v>
      </c>
      <c r="AB5" s="18">
        <v>54</v>
      </c>
      <c r="AC5" s="18">
        <v>48</v>
      </c>
      <c r="AD5" s="18">
        <v>50</v>
      </c>
      <c r="AE5" s="18">
        <v>47.2</v>
      </c>
      <c r="AF5" s="18">
        <v>52</v>
      </c>
      <c r="AG5" s="18">
        <v>54.5</v>
      </c>
      <c r="AH5" s="18">
        <v>49.7</v>
      </c>
      <c r="AI5" s="18">
        <v>56</v>
      </c>
      <c r="AJ5" s="18">
        <v>52</v>
      </c>
      <c r="AK5" s="18">
        <v>58.5</v>
      </c>
      <c r="AL5" s="18">
        <v>58.5</v>
      </c>
      <c r="AM5" s="18">
        <v>52.9</v>
      </c>
      <c r="AN5" s="18">
        <v>52.2</v>
      </c>
      <c r="AO5" s="18">
        <v>51</v>
      </c>
      <c r="AP5" s="18">
        <v>48.4</v>
      </c>
      <c r="AQ5" s="18">
        <v>52.5</v>
      </c>
      <c r="AR5" s="18">
        <v>55.7</v>
      </c>
      <c r="AS5" s="18">
        <v>49.5</v>
      </c>
      <c r="AT5" s="18">
        <v>55.2</v>
      </c>
      <c r="AU5" s="18">
        <v>49.8</v>
      </c>
      <c r="AV5" s="18">
        <v>53.4</v>
      </c>
      <c r="AW5" s="18">
        <v>50.3</v>
      </c>
      <c r="AX5" s="18">
        <v>50</v>
      </c>
    </row>
    <row r="6" spans="1:50">
      <c r="A6" s="17">
        <v>26.517241379310338</v>
      </c>
      <c r="B6" s="3">
        <v>3</v>
      </c>
      <c r="C6" s="18">
        <v>41</v>
      </c>
      <c r="D6" s="18">
        <v>43</v>
      </c>
      <c r="E6" s="18">
        <v>39.5</v>
      </c>
      <c r="F6" s="18">
        <v>41.2</v>
      </c>
      <c r="G6" s="18">
        <v>42</v>
      </c>
      <c r="H6" s="18">
        <v>41.5</v>
      </c>
      <c r="I6" s="18">
        <v>40</v>
      </c>
      <c r="J6" s="18">
        <v>38</v>
      </c>
      <c r="K6" s="18">
        <v>38</v>
      </c>
      <c r="L6" s="18">
        <v>34.299999999999997</v>
      </c>
      <c r="M6" s="5">
        <v>37.4</v>
      </c>
      <c r="X6" s="20"/>
      <c r="Y6" s="6">
        <v>1</v>
      </c>
      <c r="Z6" s="18">
        <v>86.7</v>
      </c>
      <c r="AA6" s="18">
        <v>85</v>
      </c>
      <c r="AB6" s="18">
        <v>89</v>
      </c>
      <c r="AC6" s="18">
        <v>82</v>
      </c>
      <c r="AD6" s="18">
        <v>89.3</v>
      </c>
      <c r="AE6" s="18">
        <v>84</v>
      </c>
      <c r="AF6" s="18">
        <v>84</v>
      </c>
      <c r="AG6" s="18">
        <v>90.3</v>
      </c>
      <c r="AH6" s="18">
        <v>82.2</v>
      </c>
      <c r="AI6" s="18">
        <v>94.5</v>
      </c>
      <c r="AJ6" s="18">
        <v>87</v>
      </c>
      <c r="AK6" s="18">
        <v>94</v>
      </c>
      <c r="AL6" s="18">
        <v>92</v>
      </c>
      <c r="AM6" s="18">
        <v>88.2</v>
      </c>
      <c r="AN6" s="18">
        <v>85.3</v>
      </c>
      <c r="AO6" s="18">
        <v>85</v>
      </c>
      <c r="AP6" s="18">
        <v>87.2</v>
      </c>
      <c r="AQ6" s="18">
        <v>92.1</v>
      </c>
      <c r="AR6" s="18">
        <v>90.5</v>
      </c>
      <c r="AS6" s="18">
        <v>89.8</v>
      </c>
      <c r="AT6" s="18">
        <v>92</v>
      </c>
      <c r="AU6" s="18">
        <v>90</v>
      </c>
      <c r="AV6" s="18">
        <v>87.7</v>
      </c>
      <c r="AW6" s="18">
        <v>88.6</v>
      </c>
      <c r="AX6" s="18">
        <v>87</v>
      </c>
    </row>
    <row r="7" spans="1:50">
      <c r="A7" s="17">
        <v>21.331034482758625</v>
      </c>
      <c r="B7" s="3">
        <v>4</v>
      </c>
      <c r="C7" s="18">
        <v>31</v>
      </c>
      <c r="D7" s="18">
        <v>32</v>
      </c>
      <c r="E7" s="18">
        <v>29</v>
      </c>
      <c r="F7" s="18">
        <v>30</v>
      </c>
      <c r="G7" s="18">
        <v>33</v>
      </c>
      <c r="H7" s="18">
        <v>32.299999999999997</v>
      </c>
      <c r="I7" s="18">
        <v>31</v>
      </c>
      <c r="J7" s="18">
        <v>29.5</v>
      </c>
      <c r="K7" s="18">
        <v>28</v>
      </c>
      <c r="L7" s="18">
        <v>27.5</v>
      </c>
      <c r="M7" s="5">
        <v>28.7</v>
      </c>
      <c r="X7" s="20"/>
      <c r="Y7" s="6">
        <v>3</v>
      </c>
      <c r="Z7" s="18">
        <v>41.6</v>
      </c>
      <c r="AA7" s="18">
        <v>38</v>
      </c>
      <c r="AB7" s="18">
        <v>42.2</v>
      </c>
      <c r="AC7" s="18">
        <v>38</v>
      </c>
      <c r="AD7" s="18">
        <v>37.700000000000003</v>
      </c>
      <c r="AE7" s="18">
        <v>36.1</v>
      </c>
      <c r="AF7" s="18">
        <v>40</v>
      </c>
      <c r="AG7" s="18">
        <v>41</v>
      </c>
      <c r="AH7" s="18">
        <v>39.200000000000003</v>
      </c>
      <c r="AI7" s="18">
        <v>37.5</v>
      </c>
      <c r="AJ7" s="18">
        <v>38</v>
      </c>
      <c r="AK7" s="18">
        <v>42.3</v>
      </c>
      <c r="AL7" s="18">
        <v>41</v>
      </c>
      <c r="AM7" s="18">
        <v>40.200000000000003</v>
      </c>
      <c r="AN7" s="18">
        <v>37</v>
      </c>
      <c r="AO7" s="18">
        <v>36.5</v>
      </c>
      <c r="AP7" s="18">
        <v>38.700000000000003</v>
      </c>
      <c r="AQ7" s="18">
        <v>38.1</v>
      </c>
      <c r="AR7" s="18">
        <v>37.4</v>
      </c>
      <c r="AS7" s="18">
        <v>37.700000000000003</v>
      </c>
      <c r="AT7" s="18">
        <v>36.4</v>
      </c>
      <c r="AU7" s="18">
        <v>39.1</v>
      </c>
      <c r="AV7" s="18">
        <v>37.6</v>
      </c>
      <c r="AW7" s="18">
        <v>38.5</v>
      </c>
      <c r="AX7" s="18">
        <v>36.5</v>
      </c>
    </row>
    <row r="8" spans="1:50">
      <c r="A8" s="17">
        <v>42.527586206896544</v>
      </c>
      <c r="B8" s="3">
        <v>5</v>
      </c>
      <c r="C8" s="18">
        <v>58</v>
      </c>
      <c r="D8" s="18">
        <v>56.5</v>
      </c>
      <c r="E8" s="18">
        <v>54</v>
      </c>
      <c r="F8" s="18">
        <v>56</v>
      </c>
      <c r="G8" s="18">
        <v>59</v>
      </c>
      <c r="H8" s="18">
        <v>55</v>
      </c>
      <c r="I8" s="18">
        <v>56.3</v>
      </c>
      <c r="J8" s="18">
        <v>55</v>
      </c>
      <c r="K8" s="18">
        <v>54</v>
      </c>
      <c r="L8" s="18">
        <v>53</v>
      </c>
      <c r="M8" s="5">
        <v>55.1</v>
      </c>
      <c r="X8" s="20"/>
      <c r="Y8" s="6">
        <v>4</v>
      </c>
      <c r="Z8" s="18">
        <v>62.6</v>
      </c>
      <c r="AA8" s="18">
        <v>55.6</v>
      </c>
      <c r="AB8" s="18">
        <v>59.4</v>
      </c>
      <c r="AC8" s="18">
        <v>58.5</v>
      </c>
      <c r="AD8" s="18">
        <v>56</v>
      </c>
      <c r="AE8" s="18">
        <v>56.1</v>
      </c>
      <c r="AF8" s="18">
        <v>58</v>
      </c>
      <c r="AG8" s="18">
        <v>63</v>
      </c>
      <c r="AH8" s="18">
        <v>59</v>
      </c>
      <c r="AI8" s="18">
        <v>58</v>
      </c>
      <c r="AJ8" s="18">
        <v>59</v>
      </c>
      <c r="AK8" s="18">
        <v>64.5</v>
      </c>
      <c r="AL8" s="18">
        <v>59</v>
      </c>
      <c r="AM8" s="18">
        <v>58.2</v>
      </c>
      <c r="AN8" s="18">
        <v>56</v>
      </c>
      <c r="AO8" s="18">
        <v>57</v>
      </c>
      <c r="AP8" s="18">
        <v>59.8</v>
      </c>
      <c r="AQ8" s="18">
        <v>57</v>
      </c>
      <c r="AR8" s="18">
        <v>57.3</v>
      </c>
      <c r="AS8" s="18">
        <v>55.4</v>
      </c>
      <c r="AT8" s="18">
        <v>57.4</v>
      </c>
      <c r="AU8" s="18">
        <v>60.3</v>
      </c>
      <c r="AV8" s="18">
        <v>59.7</v>
      </c>
      <c r="AW8" s="18">
        <v>57.7</v>
      </c>
      <c r="AX8" s="18">
        <v>55</v>
      </c>
    </row>
    <row r="9" spans="1:50">
      <c r="A9" s="17">
        <v>26.820689655172409</v>
      </c>
      <c r="B9" s="3">
        <v>6</v>
      </c>
      <c r="C9" s="18">
        <v>37.5</v>
      </c>
      <c r="D9" s="18">
        <v>34</v>
      </c>
      <c r="E9" s="18">
        <v>37.5</v>
      </c>
      <c r="F9" s="18">
        <v>36</v>
      </c>
      <c r="G9" s="18">
        <v>38</v>
      </c>
      <c r="H9" s="18">
        <v>35</v>
      </c>
      <c r="I9" s="18">
        <v>36.299999999999997</v>
      </c>
      <c r="J9" s="18">
        <v>34.299999999999997</v>
      </c>
      <c r="K9" s="18">
        <v>34</v>
      </c>
      <c r="L9" s="18">
        <v>34</v>
      </c>
      <c r="M9" s="5">
        <v>36.9</v>
      </c>
      <c r="X9" s="20"/>
      <c r="Y9" s="6">
        <v>5</v>
      </c>
      <c r="Z9" s="18">
        <v>45.2</v>
      </c>
      <c r="AA9" s="18">
        <v>38</v>
      </c>
      <c r="AB9" s="18">
        <v>41</v>
      </c>
      <c r="AC9" s="18">
        <v>38</v>
      </c>
      <c r="AD9" s="18">
        <v>37.1</v>
      </c>
      <c r="AE9" s="18">
        <v>36.6</v>
      </c>
      <c r="AF9" s="18">
        <v>41.2</v>
      </c>
      <c r="AG9" s="18">
        <v>43.5</v>
      </c>
      <c r="AH9" s="18">
        <v>41.8</v>
      </c>
      <c r="AI9" s="18">
        <v>38.5</v>
      </c>
      <c r="AJ9" s="18">
        <v>42</v>
      </c>
      <c r="AK9" s="18">
        <v>41.3</v>
      </c>
      <c r="AL9" s="18">
        <v>40</v>
      </c>
      <c r="AM9" s="18">
        <v>36.5</v>
      </c>
      <c r="AN9" s="18">
        <v>37.299999999999997</v>
      </c>
      <c r="AO9" s="18">
        <v>40</v>
      </c>
      <c r="AP9" s="18">
        <v>37.5</v>
      </c>
      <c r="AQ9" s="18">
        <v>40</v>
      </c>
      <c r="AR9" s="18">
        <v>38.5</v>
      </c>
      <c r="AS9" s="18">
        <v>36.799999999999997</v>
      </c>
      <c r="AT9" s="18">
        <v>41.2</v>
      </c>
      <c r="AU9" s="18">
        <v>41.2</v>
      </c>
      <c r="AV9" s="21" t="s">
        <v>62</v>
      </c>
      <c r="AW9" s="18">
        <v>40.200000000000003</v>
      </c>
      <c r="AX9" s="18">
        <v>40</v>
      </c>
    </row>
    <row r="10" spans="1:50">
      <c r="A10" s="17">
        <v>38.751724137931028</v>
      </c>
      <c r="B10" s="3">
        <v>10</v>
      </c>
      <c r="C10" s="18">
        <v>53.3</v>
      </c>
      <c r="D10" s="18">
        <v>54</v>
      </c>
      <c r="E10" s="18">
        <v>50.5</v>
      </c>
      <c r="F10" s="18">
        <v>51</v>
      </c>
      <c r="G10" s="18">
        <v>54</v>
      </c>
      <c r="H10" s="18">
        <v>53</v>
      </c>
      <c r="I10" s="18">
        <v>54</v>
      </c>
      <c r="J10" s="18">
        <v>51.3</v>
      </c>
      <c r="K10" s="18">
        <v>47.7</v>
      </c>
      <c r="L10" s="18">
        <v>49.1</v>
      </c>
      <c r="X10" s="19"/>
      <c r="Y10" s="6">
        <v>6</v>
      </c>
      <c r="Z10" s="18">
        <v>48.6</v>
      </c>
      <c r="AA10" s="18">
        <v>41</v>
      </c>
      <c r="AB10" s="18">
        <v>50</v>
      </c>
      <c r="AC10" s="18">
        <v>45.3</v>
      </c>
      <c r="AD10" s="18">
        <v>44.7</v>
      </c>
      <c r="AE10" s="18">
        <v>44.3</v>
      </c>
      <c r="AF10" s="18">
        <v>46.1</v>
      </c>
      <c r="AG10" s="18">
        <v>48</v>
      </c>
      <c r="AH10" s="18">
        <v>45.5</v>
      </c>
      <c r="AI10" s="18">
        <v>44</v>
      </c>
      <c r="AJ10" s="18">
        <v>47</v>
      </c>
      <c r="AK10" s="18">
        <v>52</v>
      </c>
      <c r="AL10" s="18">
        <v>52</v>
      </c>
      <c r="AM10" s="18">
        <v>48.3</v>
      </c>
      <c r="AN10" s="18">
        <v>46.6</v>
      </c>
      <c r="AO10" s="18">
        <v>47.2</v>
      </c>
      <c r="AP10" s="18">
        <v>49.2</v>
      </c>
      <c r="AQ10" s="18">
        <v>48.2</v>
      </c>
      <c r="AR10" s="18">
        <v>43.6</v>
      </c>
      <c r="AS10" s="18">
        <v>45.1</v>
      </c>
      <c r="AT10" s="18">
        <v>43.1</v>
      </c>
      <c r="AU10" s="18">
        <v>47.8</v>
      </c>
      <c r="AV10" s="18">
        <v>45.8</v>
      </c>
      <c r="AW10" s="18">
        <v>48.7</v>
      </c>
      <c r="AX10" s="18">
        <v>43.2</v>
      </c>
    </row>
    <row r="11" spans="1:50">
      <c r="A11" s="17">
        <v>38.527586206896551</v>
      </c>
      <c r="B11" s="3">
        <v>11</v>
      </c>
      <c r="C11" s="18">
        <v>54</v>
      </c>
      <c r="D11" s="18">
        <v>55</v>
      </c>
      <c r="E11" s="18">
        <v>52</v>
      </c>
      <c r="F11" s="18">
        <v>53</v>
      </c>
      <c r="G11" s="18">
        <v>56</v>
      </c>
      <c r="H11" s="18">
        <v>53.5</v>
      </c>
      <c r="I11" s="18">
        <v>54</v>
      </c>
      <c r="J11" s="18">
        <v>51</v>
      </c>
      <c r="K11" s="18">
        <v>49</v>
      </c>
      <c r="L11" s="18">
        <v>48.5</v>
      </c>
      <c r="M11" s="5">
        <v>51</v>
      </c>
      <c r="X11" s="19"/>
      <c r="Y11" s="6">
        <v>14</v>
      </c>
      <c r="Z11" s="18">
        <v>51</v>
      </c>
      <c r="AA11" s="18">
        <v>43</v>
      </c>
      <c r="AB11" s="18">
        <v>51.3</v>
      </c>
      <c r="AC11" s="18">
        <v>48</v>
      </c>
      <c r="AD11" s="18">
        <v>49.7</v>
      </c>
      <c r="AE11" s="18">
        <v>42.7</v>
      </c>
      <c r="AF11" s="18">
        <v>49.9</v>
      </c>
      <c r="AG11" s="18">
        <v>51</v>
      </c>
      <c r="AH11" s="18">
        <v>47.3</v>
      </c>
      <c r="AI11" s="18">
        <v>47</v>
      </c>
      <c r="AJ11" s="18">
        <v>49</v>
      </c>
      <c r="AK11" s="18">
        <v>54</v>
      </c>
      <c r="AL11" s="18">
        <v>52</v>
      </c>
      <c r="AM11" s="18">
        <v>51.1</v>
      </c>
      <c r="AN11" s="18">
        <v>47.5</v>
      </c>
      <c r="AO11" s="18">
        <v>45.7</v>
      </c>
      <c r="AP11" s="18">
        <v>51</v>
      </c>
      <c r="AQ11" s="18">
        <v>49.7</v>
      </c>
      <c r="AR11" s="18">
        <v>49.3</v>
      </c>
      <c r="AS11" s="18">
        <v>48.9</v>
      </c>
      <c r="AT11" s="18">
        <v>49.8</v>
      </c>
      <c r="AU11" s="18">
        <v>49</v>
      </c>
      <c r="AV11" s="18">
        <v>50</v>
      </c>
      <c r="AW11" s="18">
        <v>49.5</v>
      </c>
      <c r="AX11" s="18">
        <v>47.5</v>
      </c>
    </row>
    <row r="12" spans="1:50">
      <c r="A12" s="17">
        <v>29.582758620689649</v>
      </c>
      <c r="B12" s="3">
        <v>12</v>
      </c>
      <c r="C12" s="18">
        <v>41</v>
      </c>
      <c r="D12" s="18">
        <v>39</v>
      </c>
      <c r="E12" s="18">
        <v>37.5</v>
      </c>
      <c r="F12" s="18">
        <v>40</v>
      </c>
      <c r="G12" s="18">
        <v>41.5</v>
      </c>
      <c r="H12" s="18">
        <v>39</v>
      </c>
      <c r="I12" s="18">
        <v>40</v>
      </c>
      <c r="J12" s="18">
        <v>38.299999999999997</v>
      </c>
      <c r="K12" s="18">
        <v>38</v>
      </c>
      <c r="L12" s="18">
        <v>38</v>
      </c>
      <c r="M12" s="5">
        <v>40</v>
      </c>
      <c r="X12" s="19"/>
      <c r="Y12" s="6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6">
        <v>70</v>
      </c>
      <c r="AU12" s="18"/>
      <c r="AV12" s="18"/>
      <c r="AW12" s="18"/>
      <c r="AX12" s="18"/>
    </row>
    <row r="13" spans="1:50">
      <c r="A13" s="17">
        <v>24.11724137931035</v>
      </c>
      <c r="B13" s="3">
        <v>13</v>
      </c>
      <c r="C13" s="18">
        <v>31.2</v>
      </c>
      <c r="D13" s="18">
        <v>29</v>
      </c>
      <c r="E13" s="18">
        <v>28</v>
      </c>
      <c r="F13" s="18">
        <v>31.3</v>
      </c>
      <c r="G13" s="18">
        <v>32</v>
      </c>
      <c r="H13" s="18">
        <v>31</v>
      </c>
      <c r="I13" s="18">
        <v>30.5</v>
      </c>
      <c r="J13" s="18">
        <v>31</v>
      </c>
      <c r="K13" s="18">
        <v>29.5</v>
      </c>
      <c r="L13" s="18">
        <v>30.2</v>
      </c>
      <c r="M13" s="18"/>
      <c r="X13" s="19"/>
      <c r="Y13" s="6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>
        <v>16.600000000000001</v>
      </c>
      <c r="AU13" s="18"/>
      <c r="AV13" s="18"/>
      <c r="AW13" s="18"/>
      <c r="AX13" s="18"/>
    </row>
    <row r="14" spans="1:50">
      <c r="A14" s="17">
        <v>25.820689655172409</v>
      </c>
      <c r="B14" s="3">
        <v>14</v>
      </c>
      <c r="C14" s="18">
        <v>35</v>
      </c>
      <c r="D14" s="18">
        <v>34</v>
      </c>
      <c r="E14" s="18">
        <v>32.5</v>
      </c>
      <c r="F14" s="18">
        <v>34.299999999999997</v>
      </c>
      <c r="G14" s="18">
        <v>36</v>
      </c>
      <c r="H14" s="18">
        <v>34.299999999999997</v>
      </c>
      <c r="I14" s="18">
        <v>34</v>
      </c>
      <c r="J14" s="18">
        <v>34</v>
      </c>
      <c r="K14" s="18">
        <v>32</v>
      </c>
      <c r="L14" s="18">
        <v>33.200000000000003</v>
      </c>
      <c r="M14" s="18"/>
      <c r="Z14" s="5" t="s">
        <v>34</v>
      </c>
      <c r="AA14" s="5" t="s">
        <v>34</v>
      </c>
      <c r="AB14" s="5" t="s">
        <v>34</v>
      </c>
      <c r="AC14" s="5" t="s">
        <v>34</v>
      </c>
      <c r="AD14" s="5" t="s">
        <v>34</v>
      </c>
      <c r="AE14" s="5" t="s">
        <v>34</v>
      </c>
      <c r="AF14" s="5" t="s">
        <v>34</v>
      </c>
      <c r="AG14" s="5" t="s">
        <v>34</v>
      </c>
      <c r="AH14" s="5" t="s">
        <v>34</v>
      </c>
      <c r="AI14" s="5" t="s">
        <v>34</v>
      </c>
      <c r="AJ14" s="5" t="s">
        <v>34</v>
      </c>
      <c r="AK14" s="5" t="s">
        <v>34</v>
      </c>
      <c r="AL14" s="5" t="s">
        <v>34</v>
      </c>
      <c r="AM14" s="5" t="s">
        <v>34</v>
      </c>
      <c r="AN14" s="5" t="s">
        <v>34</v>
      </c>
      <c r="AO14" s="5" t="s">
        <v>34</v>
      </c>
      <c r="AP14" s="5" t="s">
        <v>34</v>
      </c>
      <c r="AQ14" s="5" t="s">
        <v>34</v>
      </c>
      <c r="AR14" s="5" t="s">
        <v>34</v>
      </c>
      <c r="AS14" s="5" t="s">
        <v>34</v>
      </c>
      <c r="AT14" s="5" t="s">
        <v>34</v>
      </c>
      <c r="AU14" s="5" t="s">
        <v>34</v>
      </c>
      <c r="AV14" s="5" t="s">
        <v>34</v>
      </c>
      <c r="AW14" s="5" t="s">
        <v>34</v>
      </c>
      <c r="AX14" s="5" t="s">
        <v>34</v>
      </c>
    </row>
    <row r="15" spans="1:50">
      <c r="A15" s="17">
        <v>33.948275862068975</v>
      </c>
      <c r="B15" s="3">
        <v>7</v>
      </c>
      <c r="C15" s="18">
        <v>47</v>
      </c>
      <c r="D15" s="18">
        <v>45</v>
      </c>
      <c r="E15" s="18">
        <v>47.5</v>
      </c>
      <c r="F15" s="18">
        <v>43</v>
      </c>
      <c r="G15" s="18">
        <v>49.1</v>
      </c>
      <c r="H15" s="18">
        <v>45</v>
      </c>
      <c r="I15" s="18">
        <v>47</v>
      </c>
      <c r="J15" s="18">
        <v>45.7</v>
      </c>
      <c r="K15" s="18">
        <v>44.4</v>
      </c>
      <c r="L15" s="18">
        <v>43.6</v>
      </c>
      <c r="M15" s="18"/>
      <c r="Z15" s="5" t="s">
        <v>33</v>
      </c>
      <c r="AA15" s="5" t="s">
        <v>33</v>
      </c>
      <c r="AB15" s="5" t="s">
        <v>33</v>
      </c>
      <c r="AC15" s="5" t="s">
        <v>33</v>
      </c>
      <c r="AD15" s="5" t="s">
        <v>33</v>
      </c>
      <c r="AE15" s="5" t="s">
        <v>33</v>
      </c>
      <c r="AF15" s="5" t="s">
        <v>33</v>
      </c>
      <c r="AG15" s="5" t="s">
        <v>33</v>
      </c>
      <c r="AH15" s="5" t="s">
        <v>33</v>
      </c>
      <c r="AI15" s="5" t="s">
        <v>33</v>
      </c>
      <c r="AJ15" s="5" t="s">
        <v>33</v>
      </c>
      <c r="AK15" s="5" t="s">
        <v>33</v>
      </c>
      <c r="AL15" s="5" t="s">
        <v>33</v>
      </c>
      <c r="AM15" s="5" t="s">
        <v>33</v>
      </c>
      <c r="AN15" s="5" t="s">
        <v>33</v>
      </c>
      <c r="AO15" s="5" t="s">
        <v>33</v>
      </c>
      <c r="AP15" s="5" t="s">
        <v>33</v>
      </c>
      <c r="AQ15" s="5" t="s">
        <v>33</v>
      </c>
      <c r="AR15" s="5" t="s">
        <v>33</v>
      </c>
      <c r="AS15" s="5" t="s">
        <v>33</v>
      </c>
      <c r="AT15" s="5" t="s">
        <v>33</v>
      </c>
      <c r="AU15" s="5" t="s">
        <v>33</v>
      </c>
      <c r="AV15" s="5" t="s">
        <v>33</v>
      </c>
      <c r="AW15" s="5" t="s">
        <v>33</v>
      </c>
      <c r="AX15" s="5" t="s">
        <v>33</v>
      </c>
    </row>
    <row r="16" spans="1:50">
      <c r="A16" s="17">
        <v>12.372413793103451</v>
      </c>
      <c r="B16" s="3">
        <v>8</v>
      </c>
      <c r="C16" s="18">
        <v>17.600000000000001</v>
      </c>
      <c r="D16" s="18">
        <v>16</v>
      </c>
      <c r="E16" s="18">
        <v>15</v>
      </c>
      <c r="F16" s="18">
        <v>18</v>
      </c>
      <c r="G16" s="18">
        <v>18.7</v>
      </c>
      <c r="H16" s="18">
        <v>18</v>
      </c>
      <c r="I16" s="18">
        <v>15.5</v>
      </c>
      <c r="J16" s="18">
        <v>15</v>
      </c>
      <c r="K16" s="18">
        <v>14</v>
      </c>
      <c r="L16" s="18">
        <v>16</v>
      </c>
      <c r="M16" s="18"/>
      <c r="X16" s="22" t="s">
        <v>0</v>
      </c>
      <c r="Y16" s="11"/>
      <c r="Z16" s="23" t="str">
        <f t="shared" ref="Z16:AX16" si="0">Z4</f>
        <v xml:space="preserve">DP-2904        </v>
      </c>
      <c r="AA16" s="23" t="str">
        <f t="shared" si="0"/>
        <v xml:space="preserve">DP-2924        </v>
      </c>
      <c r="AB16" s="23" t="str">
        <f t="shared" si="0"/>
        <v xml:space="preserve">DP-3090        </v>
      </c>
      <c r="AC16" s="23" t="str">
        <f t="shared" si="0"/>
        <v xml:space="preserve">DP-3093        </v>
      </c>
      <c r="AD16" s="23" t="str">
        <f t="shared" si="0"/>
        <v xml:space="preserve">DP-3096        </v>
      </c>
      <c r="AE16" s="23" t="str">
        <f t="shared" si="0"/>
        <v xml:space="preserve">DP-3099        </v>
      </c>
      <c r="AF16" s="23" t="str">
        <f t="shared" si="0"/>
        <v xml:space="preserve">DP-4132        </v>
      </c>
      <c r="AG16" s="23" t="str">
        <f t="shared" si="0"/>
        <v xml:space="preserve">DP-4133        </v>
      </c>
      <c r="AH16" s="23" t="str">
        <f t="shared" si="0"/>
        <v xml:space="preserve">DP-4136        </v>
      </c>
      <c r="AI16" s="23" t="str">
        <f t="shared" si="0"/>
        <v xml:space="preserve">DP-4137        </v>
      </c>
      <c r="AJ16" s="23" t="str">
        <f t="shared" si="0"/>
        <v xml:space="preserve">DP-4147        </v>
      </c>
      <c r="AK16" s="23" t="str">
        <f t="shared" si="0"/>
        <v xml:space="preserve">DP-4148        </v>
      </c>
      <c r="AL16" s="23" t="str">
        <f t="shared" si="0"/>
        <v xml:space="preserve">DP-4151        </v>
      </c>
      <c r="AM16" s="23" t="str">
        <f t="shared" si="0"/>
        <v xml:space="preserve">DP-4153        </v>
      </c>
      <c r="AN16" s="23" t="str">
        <f t="shared" si="0"/>
        <v xml:space="preserve">DP-4161        </v>
      </c>
      <c r="AO16" s="23" t="str">
        <f t="shared" si="0"/>
        <v xml:space="preserve">DP-4164        </v>
      </c>
      <c r="AP16" s="23" t="str">
        <f t="shared" si="0"/>
        <v xml:space="preserve">DP-4739        </v>
      </c>
      <c r="AQ16" s="23" t="str">
        <f t="shared" si="0"/>
        <v xml:space="preserve">DP-4746        </v>
      </c>
      <c r="AR16" s="23" t="str">
        <f t="shared" si="0"/>
        <v xml:space="preserve">DP-4753        </v>
      </c>
      <c r="AS16" s="23" t="str">
        <f t="shared" si="0"/>
        <v xml:space="preserve">DP-4754        </v>
      </c>
      <c r="AT16" s="23" t="str">
        <f t="shared" si="0"/>
        <v xml:space="preserve">DP-4756        </v>
      </c>
      <c r="AU16" s="23" t="str">
        <f t="shared" si="0"/>
        <v xml:space="preserve">DP-4758        </v>
      </c>
      <c r="AV16" s="23" t="str">
        <f t="shared" si="0"/>
        <v xml:space="preserve">DP-4765        </v>
      </c>
      <c r="AW16" s="23" t="str">
        <f t="shared" si="0"/>
        <v xml:space="preserve">DP-4766        </v>
      </c>
      <c r="AX16" s="23" t="str">
        <f t="shared" si="0"/>
        <v xml:space="preserve">DP-5021       </v>
      </c>
    </row>
    <row r="17" spans="1:50">
      <c r="X17" s="5">
        <v>1.6419999999999999</v>
      </c>
      <c r="Y17" s="6">
        <v>8</v>
      </c>
      <c r="Z17" s="1">
        <f t="shared" ref="Z17:AX17" si="1">LOG10(Z5)-$X17</f>
        <v>7.0649701627211403E-2</v>
      </c>
      <c r="AA17" s="1">
        <f t="shared" si="1"/>
        <v>4.8196080028513721E-2</v>
      </c>
      <c r="AB17" s="1">
        <f t="shared" si="1"/>
        <v>9.0393759822968711E-2</v>
      </c>
      <c r="AC17" s="1">
        <f t="shared" si="1"/>
        <v>3.9241237375587268E-2</v>
      </c>
      <c r="AD17" s="1">
        <f t="shared" si="1"/>
        <v>5.6970004336018842E-2</v>
      </c>
      <c r="AE17" s="1">
        <f t="shared" si="1"/>
        <v>3.1941998634087865E-2</v>
      </c>
      <c r="AF17" s="1">
        <f t="shared" si="1"/>
        <v>7.4003343634799323E-2</v>
      </c>
      <c r="AG17" s="1">
        <f t="shared" si="1"/>
        <v>9.4396502276642646E-2</v>
      </c>
      <c r="AH17" s="1">
        <f t="shared" si="1"/>
        <v>5.4356388733332262E-2</v>
      </c>
      <c r="AI17" s="1">
        <f t="shared" si="1"/>
        <v>0.10618802700620056</v>
      </c>
      <c r="AJ17" s="1">
        <f t="shared" si="1"/>
        <v>7.4003343634799323E-2</v>
      </c>
      <c r="AK17" s="1">
        <f t="shared" si="1"/>
        <v>0.12515586608218054</v>
      </c>
      <c r="AL17" s="1">
        <f t="shared" si="1"/>
        <v>0.12515586608218054</v>
      </c>
      <c r="AM17" s="1">
        <f t="shared" si="1"/>
        <v>8.1455672035185778E-2</v>
      </c>
      <c r="AN17" s="1">
        <f t="shared" si="1"/>
        <v>7.5670503002262191E-2</v>
      </c>
      <c r="AO17" s="1">
        <f t="shared" si="1"/>
        <v>6.5570176097936361E-2</v>
      </c>
      <c r="AP17" s="1">
        <f t="shared" si="1"/>
        <v>4.2845361644412661E-2</v>
      </c>
      <c r="AQ17" s="1">
        <f t="shared" si="1"/>
        <v>7.8159303405956893E-2</v>
      </c>
      <c r="AR17" s="1">
        <f t="shared" si="1"/>
        <v>0.10385519517372899</v>
      </c>
      <c r="AS17" s="1">
        <f t="shared" si="1"/>
        <v>5.2605198933568742E-2</v>
      </c>
      <c r="AT17" s="1">
        <f t="shared" si="1"/>
        <v>9.9939077729199077E-2</v>
      </c>
      <c r="AU17" s="1">
        <f t="shared" si="1"/>
        <v>5.5229342759717692E-2</v>
      </c>
      <c r="AV17" s="1">
        <f t="shared" si="1"/>
        <v>8.5541257028556528E-2</v>
      </c>
      <c r="AW17" s="1">
        <f t="shared" si="1"/>
        <v>5.9567985055927419E-2</v>
      </c>
      <c r="AX17" s="1">
        <f t="shared" si="1"/>
        <v>5.6970004336018842E-2</v>
      </c>
    </row>
    <row r="18" spans="1:50">
      <c r="X18" s="9">
        <v>1.8839999999999999</v>
      </c>
      <c r="Y18" s="3">
        <v>1</v>
      </c>
      <c r="Z18" s="1">
        <f t="shared" ref="Z18:AX18" si="2">LOG10(Z6)-$X18</f>
        <v>5.4019097476210476E-2</v>
      </c>
      <c r="AA18" s="1">
        <f t="shared" si="2"/>
        <v>4.5418925714292735E-2</v>
      </c>
      <c r="AB18" s="1">
        <f t="shared" si="2"/>
        <v>6.5390006644912901E-2</v>
      </c>
      <c r="AC18" s="1">
        <f t="shared" si="2"/>
        <v>2.981385238371681E-2</v>
      </c>
      <c r="AD18" s="1">
        <f t="shared" si="2"/>
        <v>6.6851458888546489E-2</v>
      </c>
      <c r="AE18" s="1">
        <f t="shared" si="2"/>
        <v>4.0279286061881692E-2</v>
      </c>
      <c r="AF18" s="1">
        <f t="shared" si="2"/>
        <v>4.0279286061881692E-2</v>
      </c>
      <c r="AG18" s="1">
        <f t="shared" si="2"/>
        <v>7.1687750313505827E-2</v>
      </c>
      <c r="AH18" s="1">
        <f t="shared" si="2"/>
        <v>3.0871817540050417E-2</v>
      </c>
      <c r="AI18" s="1">
        <f t="shared" si="2"/>
        <v>9.1431808509263135E-2</v>
      </c>
      <c r="AJ18" s="1">
        <f t="shared" si="2"/>
        <v>5.5519252618618564E-2</v>
      </c>
      <c r="AK18" s="1">
        <f t="shared" si="2"/>
        <v>8.9127853599698659E-2</v>
      </c>
      <c r="AL18" s="1">
        <f t="shared" si="2"/>
        <v>7.9787827345555451E-2</v>
      </c>
      <c r="AM18" s="1">
        <f t="shared" si="2"/>
        <v>6.1468585131819742E-2</v>
      </c>
      <c r="AN18" s="1">
        <f t="shared" si="2"/>
        <v>4.6949031167523136E-2</v>
      </c>
      <c r="AO18" s="1">
        <f t="shared" si="2"/>
        <v>4.5418925714292735E-2</v>
      </c>
      <c r="AP18" s="1">
        <f t="shared" si="2"/>
        <v>5.6516484932567446E-2</v>
      </c>
      <c r="AQ18" s="1">
        <f t="shared" si="2"/>
        <v>8.0259630196849008E-2</v>
      </c>
      <c r="AR18" s="1">
        <f t="shared" si="2"/>
        <v>7.2648579205203401E-2</v>
      </c>
      <c r="AS18" s="1">
        <f t="shared" si="2"/>
        <v>6.9276336667304372E-2</v>
      </c>
      <c r="AT18" s="1">
        <f t="shared" si="2"/>
        <v>7.9787827345555451E-2</v>
      </c>
      <c r="AU18" s="1">
        <f t="shared" si="2"/>
        <v>7.0242509439325085E-2</v>
      </c>
      <c r="AV18" s="1">
        <f t="shared" si="2"/>
        <v>5.8999593366040548E-2</v>
      </c>
      <c r="AW18" s="1">
        <f t="shared" si="2"/>
        <v>6.3433721887050876E-2</v>
      </c>
      <c r="AX18" s="1">
        <f t="shared" si="2"/>
        <v>5.5519252618618564E-2</v>
      </c>
    </row>
    <row r="19" spans="1:50" s="11" customFormat="1">
      <c r="A19" s="24" t="s">
        <v>0</v>
      </c>
      <c r="C19" s="18" t="str">
        <f t="shared" ref="C19:K19" si="3">C4</f>
        <v xml:space="preserve">DP-2964        </v>
      </c>
      <c r="D19" s="18" t="str">
        <f t="shared" si="3"/>
        <v xml:space="preserve">DP-3072i       </v>
      </c>
      <c r="E19" s="18" t="str">
        <f t="shared" si="3"/>
        <v xml:space="preserve">DP-4022d       </v>
      </c>
      <c r="F19" s="18" t="str">
        <f t="shared" si="3"/>
        <v xml:space="preserve">DP-4024d       </v>
      </c>
      <c r="G19" s="18" t="str">
        <f t="shared" si="3"/>
        <v xml:space="preserve">DP-4026d       </v>
      </c>
      <c r="H19" s="18" t="str">
        <f t="shared" si="3"/>
        <v xml:space="preserve">DP-4031i       </v>
      </c>
      <c r="I19" s="18" t="str">
        <f t="shared" si="3"/>
        <v xml:space="preserve">DP-4679d       </v>
      </c>
      <c r="J19" s="18" t="str">
        <f t="shared" si="3"/>
        <v xml:space="preserve">DP-4680d       </v>
      </c>
      <c r="K19" s="18" t="str">
        <f t="shared" si="3"/>
        <v xml:space="preserve">DP-4676d       </v>
      </c>
      <c r="L19" s="18" t="str">
        <f>L4</f>
        <v xml:space="preserve">DP-3070d       </v>
      </c>
      <c r="M19" s="18" t="str">
        <f t="shared" ref="M19" si="4">M4</f>
        <v>FC 699</v>
      </c>
      <c r="X19" s="9">
        <v>1.39</v>
      </c>
      <c r="Y19" s="3">
        <v>3</v>
      </c>
      <c r="Z19" s="1">
        <f t="shared" ref="Z19:AX19" si="5">LOG10(Z7)-$X19</f>
        <v>0.22909333062674286</v>
      </c>
      <c r="AA19" s="1">
        <f t="shared" si="5"/>
        <v>0.18978359661681021</v>
      </c>
      <c r="AB19" s="1">
        <f t="shared" si="5"/>
        <v>0.23531245096167397</v>
      </c>
      <c r="AC19" s="1">
        <f t="shared" si="5"/>
        <v>0.18978359661681021</v>
      </c>
      <c r="AD19" s="1">
        <f t="shared" si="5"/>
        <v>0.1863413502057929</v>
      </c>
      <c r="AE19" s="1">
        <f t="shared" si="5"/>
        <v>0.16750720190565804</v>
      </c>
      <c r="AF19" s="1">
        <f t="shared" si="5"/>
        <v>0.21205999132796238</v>
      </c>
      <c r="AG19" s="1">
        <f t="shared" si="5"/>
        <v>0.22278385671973555</v>
      </c>
      <c r="AH19" s="1">
        <f t="shared" si="5"/>
        <v>0.20328606702045748</v>
      </c>
      <c r="AI19" s="1">
        <f t="shared" si="5"/>
        <v>0.18403126772771894</v>
      </c>
      <c r="AJ19" s="1">
        <f t="shared" si="5"/>
        <v>0.18978359661681021</v>
      </c>
      <c r="AK19" s="1">
        <f t="shared" si="5"/>
        <v>0.23634036737504238</v>
      </c>
      <c r="AL19" s="1">
        <f t="shared" si="5"/>
        <v>0.22278385671973555</v>
      </c>
      <c r="AM19" s="1">
        <f t="shared" si="5"/>
        <v>0.21422605308447018</v>
      </c>
      <c r="AN19" s="1">
        <f t="shared" si="5"/>
        <v>0.17820172406699508</v>
      </c>
      <c r="AO19" s="1">
        <f t="shared" si="5"/>
        <v>0.17229286445647474</v>
      </c>
      <c r="AP19" s="1">
        <f t="shared" si="5"/>
        <v>0.1977109650189115</v>
      </c>
      <c r="AQ19" s="1">
        <f t="shared" si="5"/>
        <v>0.1909249756756195</v>
      </c>
      <c r="AR19" s="1">
        <f t="shared" si="5"/>
        <v>0.18287160220048015</v>
      </c>
      <c r="AS19" s="1">
        <f t="shared" si="5"/>
        <v>0.1863413502057929</v>
      </c>
      <c r="AT19" s="1">
        <f t="shared" si="5"/>
        <v>0.17110138364905603</v>
      </c>
      <c r="AU19" s="1">
        <f t="shared" si="5"/>
        <v>0.20217675739586682</v>
      </c>
      <c r="AV19" s="1">
        <f t="shared" si="5"/>
        <v>0.18518784492766116</v>
      </c>
      <c r="AW19" s="1">
        <f t="shared" si="5"/>
        <v>0.19546072950850069</v>
      </c>
      <c r="AX19" s="1">
        <f t="shared" si="5"/>
        <v>0.17229286445647474</v>
      </c>
    </row>
    <row r="20" spans="1:50">
      <c r="A20" s="2">
        <v>2.3227181971229638</v>
      </c>
      <c r="B20" s="3">
        <v>1</v>
      </c>
      <c r="C20" s="4">
        <f t="shared" ref="C20:J20" si="6">LOG10(C5)-$A20</f>
        <v>4.2769787767936052E-2</v>
      </c>
      <c r="D20" s="4">
        <f t="shared" si="6"/>
        <v>5.1112947950866516E-2</v>
      </c>
      <c r="E20" s="4">
        <f t="shared" si="6"/>
        <v>6.1455941684069426E-2</v>
      </c>
      <c r="F20" s="4">
        <f t="shared" si="6"/>
        <v>3.4263203870167569E-2</v>
      </c>
      <c r="G20" s="4">
        <f t="shared" si="6"/>
        <v>7.3481149972772553E-2</v>
      </c>
      <c r="H20" s="4">
        <f t="shared" si="6"/>
        <v>5.385875993354805E-2</v>
      </c>
      <c r="I20" s="4">
        <f t="shared" si="6"/>
        <v>6.9098726490285145E-2</v>
      </c>
      <c r="J20" s="4">
        <f t="shared" si="6"/>
        <v>6.6447887241568804E-2</v>
      </c>
      <c r="K20" s="4">
        <f t="shared" ref="K20:M20" si="7">LOG10(K5)-$A20</f>
        <v>6.6447887241568804E-2</v>
      </c>
      <c r="L20" s="4">
        <f t="shared" ref="L20:L31" si="8">LOG10(L5)-$A20</f>
        <v>6.2888076475348331E-2</v>
      </c>
      <c r="M20" s="4">
        <f t="shared" si="7"/>
        <v>4.7054091473999193E-2</v>
      </c>
      <c r="X20" s="9">
        <v>1.6140000000000001</v>
      </c>
      <c r="Y20" s="3">
        <v>4</v>
      </c>
      <c r="Z20" s="1">
        <f t="shared" ref="Z20:AX20" si="9">LOG10(Z8)-$X20</f>
        <v>0.18257433321042948</v>
      </c>
      <c r="AA20" s="1">
        <f t="shared" si="9"/>
        <v>0.13107479158205737</v>
      </c>
      <c r="AB20" s="1">
        <f t="shared" si="9"/>
        <v>0.15978644498119343</v>
      </c>
      <c r="AC20" s="1">
        <f t="shared" si="9"/>
        <v>0.15315586608218035</v>
      </c>
      <c r="AD20" s="1">
        <f t="shared" si="9"/>
        <v>0.13418802700620036</v>
      </c>
      <c r="AE20" s="1">
        <f t="shared" si="9"/>
        <v>0.1349628612561613</v>
      </c>
      <c r="AF20" s="1">
        <f t="shared" si="9"/>
        <v>0.14942799356293723</v>
      </c>
      <c r="AG20" s="1">
        <f t="shared" si="9"/>
        <v>0.18534054945358158</v>
      </c>
      <c r="AH20" s="1">
        <f t="shared" si="9"/>
        <v>0.15685201164214413</v>
      </c>
      <c r="AI20" s="1">
        <f t="shared" si="9"/>
        <v>0.14942799356293723</v>
      </c>
      <c r="AJ20" s="1">
        <f t="shared" si="9"/>
        <v>0.15685201164214413</v>
      </c>
      <c r="AK20" s="1">
        <f t="shared" si="9"/>
        <v>0.19555971463526767</v>
      </c>
      <c r="AL20" s="1">
        <f t="shared" si="9"/>
        <v>0.15685201164214413</v>
      </c>
      <c r="AM20" s="1">
        <f t="shared" si="9"/>
        <v>0.15092298464988851</v>
      </c>
      <c r="AN20" s="1">
        <f t="shared" si="9"/>
        <v>0.13418802700620036</v>
      </c>
      <c r="AO20" s="1">
        <f t="shared" si="9"/>
        <v>0.14187485567249136</v>
      </c>
      <c r="AP20" s="1">
        <f t="shared" si="9"/>
        <v>0.16270118398841071</v>
      </c>
      <c r="AQ20" s="1">
        <f t="shared" si="9"/>
        <v>0.14187485567249136</v>
      </c>
      <c r="AR20" s="1">
        <f t="shared" si="9"/>
        <v>0.14415462196738993</v>
      </c>
      <c r="AS20" s="1">
        <f t="shared" si="9"/>
        <v>0.12950976472842957</v>
      </c>
      <c r="AT20" s="1">
        <f t="shared" si="9"/>
        <v>0.14491189239797331</v>
      </c>
      <c r="AU20" s="1">
        <f t="shared" si="9"/>
        <v>0.16631731214015111</v>
      </c>
      <c r="AV20" s="1">
        <f t="shared" si="9"/>
        <v>0.1619743311293691</v>
      </c>
      <c r="AW20" s="1">
        <f t="shared" si="9"/>
        <v>0.14717581315573125</v>
      </c>
      <c r="AX20" s="1">
        <f t="shared" si="9"/>
        <v>0.12636268949424379</v>
      </c>
    </row>
    <row r="21" spans="1:50">
      <c r="A21" s="2">
        <v>1.4235283419024747</v>
      </c>
      <c r="B21" s="3">
        <v>3</v>
      </c>
      <c r="C21" s="4">
        <f t="shared" ref="C21:F21" si="10">LOG10(C6)-$A21</f>
        <v>0.18925551481726077</v>
      </c>
      <c r="D21" s="4">
        <f t="shared" si="10"/>
        <v>0.20994011367711174</v>
      </c>
      <c r="E21" s="4">
        <f t="shared" si="10"/>
        <v>0.17306875372398545</v>
      </c>
      <c r="F21" s="4">
        <f t="shared" si="10"/>
        <v>0.19136887413065984</v>
      </c>
      <c r="G21" s="4">
        <f t="shared" ref="G21:H26" si="11">LOG10(G6)-$A21</f>
        <v>0.19972094849542588</v>
      </c>
      <c r="H21" s="4">
        <f t="shared" si="11"/>
        <v>0.19451975480961803</v>
      </c>
      <c r="I21" s="4">
        <f t="shared" ref="I21:J21" si="12">LOG10(I6)-$A21</f>
        <v>0.1785316494254876</v>
      </c>
      <c r="J21" s="4">
        <f t="shared" si="12"/>
        <v>0.15625525471433543</v>
      </c>
      <c r="K21" s="4">
        <f t="shared" ref="K21:M21" si="13">LOG10(K6)-$A21</f>
        <v>0.15625525471433543</v>
      </c>
      <c r="L21" s="4">
        <f t="shared" si="8"/>
        <v>0.11176577814029587</v>
      </c>
      <c r="M21" s="4">
        <f t="shared" si="13"/>
        <v>0.14934326029800538</v>
      </c>
      <c r="X21" s="9">
        <v>1.4890000000000001</v>
      </c>
      <c r="Y21" s="3">
        <v>5</v>
      </c>
      <c r="Z21" s="1">
        <f t="shared" ref="Z21:AU21" si="14">LOG10(Z9)-$X21</f>
        <v>0.16613843481138213</v>
      </c>
      <c r="AA21" s="1">
        <f t="shared" si="14"/>
        <v>9.0783596616810014E-2</v>
      </c>
      <c r="AB21" s="1">
        <f t="shared" si="14"/>
        <v>0.12378385671973535</v>
      </c>
      <c r="AC21" s="1">
        <f t="shared" si="14"/>
        <v>9.0783596616810014E-2</v>
      </c>
      <c r="AD21" s="1">
        <f t="shared" si="14"/>
        <v>8.0373909615045758E-2</v>
      </c>
      <c r="AE21" s="1">
        <f t="shared" si="14"/>
        <v>7.4481085394410673E-2</v>
      </c>
      <c r="AF21" s="1">
        <f t="shared" si="14"/>
        <v>0.12589721603313442</v>
      </c>
      <c r="AG21" s="1">
        <f t="shared" si="14"/>
        <v>0.14948925695463733</v>
      </c>
      <c r="AH21" s="1">
        <f t="shared" si="14"/>
        <v>0.13217628177503515</v>
      </c>
      <c r="AI21" s="1">
        <f t="shared" si="14"/>
        <v>9.6460729508500487E-2</v>
      </c>
      <c r="AJ21" s="1">
        <f t="shared" si="14"/>
        <v>0.13424929039790046</v>
      </c>
      <c r="AK21" s="1">
        <f t="shared" si="14"/>
        <v>0.12695005165640083</v>
      </c>
      <c r="AL21" s="1">
        <f t="shared" si="14"/>
        <v>0.11305999132796218</v>
      </c>
      <c r="AM21" s="1">
        <f t="shared" si="14"/>
        <v>7.3292864456474538E-2</v>
      </c>
      <c r="AN21" s="1">
        <f t="shared" si="14"/>
        <v>8.2708831808687489E-2</v>
      </c>
      <c r="AO21" s="1">
        <f t="shared" si="14"/>
        <v>0.11305999132796218</v>
      </c>
      <c r="AP21" s="1">
        <f t="shared" si="14"/>
        <v>8.503126772771874E-2</v>
      </c>
      <c r="AQ21" s="1">
        <f t="shared" si="14"/>
        <v>0.11305999132796218</v>
      </c>
      <c r="AR21" s="1">
        <f t="shared" si="14"/>
        <v>9.6460729508500487E-2</v>
      </c>
      <c r="AS21" s="1">
        <f t="shared" si="14"/>
        <v>7.6847818673517532E-2</v>
      </c>
      <c r="AT21" s="1">
        <f t="shared" si="14"/>
        <v>0.12589721603313442</v>
      </c>
      <c r="AU21" s="1">
        <f t="shared" si="14"/>
        <v>0.12589721603313442</v>
      </c>
      <c r="AV21" s="1"/>
      <c r="AW21" s="1">
        <f t="shared" ref="AW21:AX23" si="15">LOG10(AW9)-$X21</f>
        <v>0.11522605308446998</v>
      </c>
      <c r="AX21" s="1">
        <f t="shared" si="15"/>
        <v>0.11305999132796218</v>
      </c>
    </row>
    <row r="22" spans="1:50">
      <c r="A22" s="2">
        <v>1.329011917768204</v>
      </c>
      <c r="B22" s="3">
        <v>4</v>
      </c>
      <c r="C22" s="4">
        <f t="shared" ref="C22:F26" si="16">LOG10(C7)-$A22</f>
        <v>0.1623497760660686</v>
      </c>
      <c r="D22" s="4">
        <f t="shared" si="16"/>
        <v>0.176138060551702</v>
      </c>
      <c r="E22" s="4">
        <f t="shared" si="16"/>
        <v>0.13338608013075204</v>
      </c>
      <c r="F22" s="4">
        <f t="shared" si="16"/>
        <v>0.14810933695145834</v>
      </c>
      <c r="G22" s="4">
        <f t="shared" si="11"/>
        <v>0.18950202210968348</v>
      </c>
      <c r="H22" s="4">
        <f t="shared" si="11"/>
        <v>0.1801906045628987</v>
      </c>
      <c r="I22" s="4">
        <f t="shared" ref="I22:J26" si="17">LOG10(I7)-$A22</f>
        <v>0.1623497760660686</v>
      </c>
      <c r="J22" s="4">
        <f t="shared" si="17"/>
        <v>0.14081009820995893</v>
      </c>
      <c r="K22" s="4">
        <f t="shared" ref="K22:M22" si="18">LOG10(K7)-$A22</f>
        <v>0.11814611357401517</v>
      </c>
      <c r="L22" s="4">
        <f t="shared" si="8"/>
        <v>0.11032077606205859</v>
      </c>
      <c r="M22" s="4">
        <f t="shared" si="18"/>
        <v>0.12886997896578833</v>
      </c>
      <c r="X22" s="9">
        <v>1.5509999999999999</v>
      </c>
      <c r="Y22" s="3">
        <v>6</v>
      </c>
      <c r="Z22" s="1">
        <f t="shared" ref="Z22:AU22" si="19">LOG10(Z10)-$X22</f>
        <v>0.13563626926229344</v>
      </c>
      <c r="AA22" s="1">
        <f t="shared" si="19"/>
        <v>6.1783856719735519E-2</v>
      </c>
      <c r="AB22" s="1">
        <f t="shared" si="19"/>
        <v>0.14797000433601881</v>
      </c>
      <c r="AC22" s="1">
        <f t="shared" si="19"/>
        <v>0.10509820201283193</v>
      </c>
      <c r="AD22" s="1">
        <f t="shared" si="19"/>
        <v>9.930752313193647E-2</v>
      </c>
      <c r="AE22" s="1">
        <f t="shared" si="19"/>
        <v>9.5403726223069585E-2</v>
      </c>
      <c r="AF22" s="1">
        <f t="shared" si="19"/>
        <v>0.11270092538964827</v>
      </c>
      <c r="AG22" s="1">
        <f t="shared" si="19"/>
        <v>0.13024123737558724</v>
      </c>
      <c r="AH22" s="1">
        <f t="shared" si="19"/>
        <v>0.10701139665711246</v>
      </c>
      <c r="AI22" s="1">
        <f t="shared" si="19"/>
        <v>9.2452676486187491E-2</v>
      </c>
      <c r="AJ22" s="1">
        <f t="shared" si="19"/>
        <v>0.12109785793571759</v>
      </c>
      <c r="AK22" s="1">
        <f t="shared" si="19"/>
        <v>0.16500334363479929</v>
      </c>
      <c r="AL22" s="1">
        <f t="shared" si="19"/>
        <v>0.16500334363479929</v>
      </c>
      <c r="AM22" s="1">
        <f t="shared" si="19"/>
        <v>0.13294713075151221</v>
      </c>
      <c r="AN22" s="1">
        <f t="shared" si="19"/>
        <v>0.1173859166900002</v>
      </c>
      <c r="AO22" s="1">
        <f t="shared" si="19"/>
        <v>0.12294199863408783</v>
      </c>
      <c r="AP22" s="1">
        <f t="shared" si="19"/>
        <v>0.14096510276736041</v>
      </c>
      <c r="AQ22" s="1">
        <f t="shared" si="19"/>
        <v>0.13204703823884967</v>
      </c>
      <c r="AR22" s="1">
        <f t="shared" si="19"/>
        <v>8.8486489268586155E-2</v>
      </c>
      <c r="AS22" s="1">
        <f t="shared" si="19"/>
        <v>0.10317654187796066</v>
      </c>
      <c r="AT22" s="1">
        <f t="shared" si="19"/>
        <v>8.3477270160731587E-2</v>
      </c>
      <c r="AU22" s="1">
        <f t="shared" si="19"/>
        <v>0.12842789661211884</v>
      </c>
      <c r="AV22" s="1">
        <f>LOG10(AV10)-$X22</f>
        <v>0.10986547800386925</v>
      </c>
      <c r="AW22" s="1">
        <f t="shared" si="15"/>
        <v>0.13652896121463431</v>
      </c>
      <c r="AX22" s="1">
        <f t="shared" si="15"/>
        <v>8.4483746814912219E-2</v>
      </c>
    </row>
    <row r="23" spans="1:50">
      <c r="A23" s="2">
        <v>1.6286707336010562</v>
      </c>
      <c r="B23" s="3">
        <v>5</v>
      </c>
      <c r="C23" s="4">
        <f t="shared" si="16"/>
        <v>0.13475725996188115</v>
      </c>
      <c r="D23" s="4">
        <f t="shared" si="16"/>
        <v>0.12337771421838228</v>
      </c>
      <c r="E23" s="4">
        <f t="shared" si="16"/>
        <v>0.10372302622191243</v>
      </c>
      <c r="F23" s="4">
        <f t="shared" si="16"/>
        <v>0.11951729340514428</v>
      </c>
      <c r="G23" s="4">
        <f t="shared" si="11"/>
        <v>0.14218127804108804</v>
      </c>
      <c r="H23" s="4">
        <f t="shared" si="11"/>
        <v>0.1116919558931877</v>
      </c>
      <c r="I23" s="4">
        <f t="shared" si="17"/>
        <v>0.12183766125029005</v>
      </c>
      <c r="J23" s="4">
        <f t="shared" si="17"/>
        <v>0.1116919558931877</v>
      </c>
      <c r="K23" s="4">
        <f t="shared" ref="K23:M23" si="20">LOG10(K8)-$A23</f>
        <v>0.10372302622191243</v>
      </c>
      <c r="L23" s="4">
        <f t="shared" si="8"/>
        <v>9.5605135999732749E-2</v>
      </c>
      <c r="M23" s="4">
        <f t="shared" si="20"/>
        <v>0.11248086525072898</v>
      </c>
      <c r="X23" s="9">
        <v>1.5640000000000001</v>
      </c>
      <c r="Y23" s="3">
        <v>14</v>
      </c>
      <c r="Z23" s="1">
        <f t="shared" ref="Z23:AU23" si="21">LOG10(Z11)-$X23</f>
        <v>0.14357017609793621</v>
      </c>
      <c r="AA23" s="1">
        <f t="shared" si="21"/>
        <v>6.9468455579586363E-2</v>
      </c>
      <c r="AB23" s="1">
        <f t="shared" si="21"/>
        <v>0.14611736511181617</v>
      </c>
      <c r="AC23" s="1">
        <f t="shared" si="21"/>
        <v>0.11724123737558712</v>
      </c>
      <c r="AD23" s="1">
        <f t="shared" si="21"/>
        <v>0.13235638873333211</v>
      </c>
      <c r="AE23" s="1">
        <f t="shared" si="21"/>
        <v>6.6427875025023786E-2</v>
      </c>
      <c r="AF23" s="1">
        <f t="shared" si="21"/>
        <v>0.13410054562338991</v>
      </c>
      <c r="AG23" s="1">
        <f t="shared" si="21"/>
        <v>0.14357017609793621</v>
      </c>
      <c r="AH23" s="1">
        <f t="shared" si="21"/>
        <v>0.1108611407378115</v>
      </c>
      <c r="AI23" s="1">
        <f t="shared" si="21"/>
        <v>0.10809785793571747</v>
      </c>
      <c r="AJ23" s="1">
        <f t="shared" si="21"/>
        <v>0.12619608002851357</v>
      </c>
      <c r="AK23" s="1">
        <f t="shared" si="21"/>
        <v>0.16839375982296856</v>
      </c>
      <c r="AL23" s="1">
        <f t="shared" si="21"/>
        <v>0.15200334363479917</v>
      </c>
      <c r="AM23" s="1">
        <f t="shared" si="21"/>
        <v>0.14442090013471276</v>
      </c>
      <c r="AN23" s="1">
        <f t="shared" si="21"/>
        <v>0.11269360962486652</v>
      </c>
      <c r="AO23" s="1">
        <f t="shared" si="21"/>
        <v>9.5916200069850133E-2</v>
      </c>
      <c r="AP23" s="1">
        <f t="shared" si="21"/>
        <v>0.14357017609793621</v>
      </c>
      <c r="AQ23" s="1">
        <f t="shared" si="21"/>
        <v>0.13235638873333211</v>
      </c>
      <c r="AR23" s="1">
        <f t="shared" si="21"/>
        <v>0.12884691927722991</v>
      </c>
      <c r="AS23" s="1">
        <f t="shared" si="21"/>
        <v>0.12530885912362022</v>
      </c>
      <c r="AT23" s="1">
        <f t="shared" si="21"/>
        <v>0.13322934275971754</v>
      </c>
      <c r="AU23" s="1">
        <f t="shared" si="21"/>
        <v>0.12619608002851357</v>
      </c>
      <c r="AV23" s="1">
        <f>LOG10(AV11)-$X23</f>
        <v>0.13497000433601869</v>
      </c>
      <c r="AW23" s="1">
        <f t="shared" si="15"/>
        <v>0.13060519893356859</v>
      </c>
      <c r="AX23" s="1">
        <f t="shared" si="15"/>
        <v>0.11269360962486652</v>
      </c>
    </row>
    <row r="24" spans="1:50">
      <c r="A24" s="2">
        <v>1.4284699409124848</v>
      </c>
      <c r="B24" s="3">
        <v>6</v>
      </c>
      <c r="C24" s="4">
        <f t="shared" si="16"/>
        <v>0.14556132681523404</v>
      </c>
      <c r="D24" s="4">
        <f t="shared" si="16"/>
        <v>0.10300897612977034</v>
      </c>
      <c r="E24" s="4">
        <f t="shared" si="16"/>
        <v>0.14556132681523404</v>
      </c>
      <c r="F24" s="4">
        <f t="shared" si="16"/>
        <v>0.12783255985480246</v>
      </c>
      <c r="G24" s="4">
        <f t="shared" si="11"/>
        <v>0.15131365570432531</v>
      </c>
      <c r="H24" s="4">
        <f t="shared" si="11"/>
        <v>0.11559810343779087</v>
      </c>
      <c r="I24" s="4">
        <f t="shared" si="17"/>
        <v>0.13143668412362763</v>
      </c>
      <c r="J24" s="4">
        <f t="shared" si="17"/>
        <v>0.10682417913028575</v>
      </c>
      <c r="K24" s="4">
        <f t="shared" ref="K24:M24" si="22">LOG10(K9)-$A24</f>
        <v>0.10300897612977034</v>
      </c>
      <c r="L24" s="4">
        <f t="shared" si="8"/>
        <v>0.10300897612977034</v>
      </c>
      <c r="M24" s="4">
        <f t="shared" si="22"/>
        <v>0.13855642524657563</v>
      </c>
      <c r="Y24" s="3" t="s">
        <v>11</v>
      </c>
      <c r="Z24" s="3" t="s">
        <v>12</v>
      </c>
      <c r="AA24" s="3" t="s">
        <v>13</v>
      </c>
      <c r="AB24" s="3" t="s">
        <v>14</v>
      </c>
      <c r="AC24" s="3" t="s">
        <v>15</v>
      </c>
      <c r="AD24" s="3" t="s">
        <v>16</v>
      </c>
      <c r="AE24" s="3" t="s">
        <v>17</v>
      </c>
      <c r="AF24" s="3"/>
      <c r="AG24" s="3" t="s">
        <v>18</v>
      </c>
      <c r="AH24" s="3" t="s">
        <v>19</v>
      </c>
      <c r="AI24" s="3" t="s">
        <v>20</v>
      </c>
    </row>
    <row r="25" spans="1:50">
      <c r="A25" s="2">
        <v>1.5882910298599251</v>
      </c>
      <c r="B25" s="3">
        <v>10</v>
      </c>
      <c r="C25" s="4">
        <f t="shared" si="16"/>
        <v>0.13843617916664708</v>
      </c>
      <c r="D25" s="4">
        <f t="shared" si="16"/>
        <v>0.14410272996304352</v>
      </c>
      <c r="E25" s="4">
        <f t="shared" si="16"/>
        <v>0.11500034825873628</v>
      </c>
      <c r="F25" s="4">
        <f t="shared" si="16"/>
        <v>0.11927914623801117</v>
      </c>
      <c r="G25" s="4">
        <f t="shared" si="11"/>
        <v>0.14410272996304352</v>
      </c>
      <c r="H25" s="4">
        <f t="shared" si="11"/>
        <v>0.13598483974086384</v>
      </c>
      <c r="I25" s="4">
        <f t="shared" si="17"/>
        <v>0.14410272996304352</v>
      </c>
      <c r="J25" s="4">
        <f t="shared" si="17"/>
        <v>0.12182633525189113</v>
      </c>
      <c r="K25" s="4">
        <f t="shared" ref="K25" si="23">LOG10(K10)-$A25</f>
        <v>9.0227349180188821E-2</v>
      </c>
      <c r="L25" s="4">
        <f t="shared" si="8"/>
        <v>0.10279046226304334</v>
      </c>
      <c r="M25" s="4"/>
      <c r="Y25" s="6">
        <v>8</v>
      </c>
      <c r="Z25" s="5">
        <f t="shared" ref="Z25:Z31" si="24">COUNT(Z5:AX5)</f>
        <v>25</v>
      </c>
      <c r="AA25" s="7">
        <f t="shared" ref="AA25:AA31" si="25">AVERAGE(Z5:AX5)</f>
        <v>52.076000000000001</v>
      </c>
      <c r="AB25" s="5">
        <f t="shared" ref="AB25:AB31" si="26">MIN(Z5:AX5)</f>
        <v>47.2</v>
      </c>
      <c r="AC25" s="5">
        <f t="shared" ref="AC25:AC31" si="27">MAX(Z5:AX5)</f>
        <v>58.5</v>
      </c>
      <c r="AD25" s="8">
        <f t="shared" ref="AD25:AD31" si="28">STDEV(Z5:AX5)</f>
        <v>3.0756137598859841</v>
      </c>
      <c r="AE25" s="8">
        <f t="shared" ref="AE25:AE31" si="29">AD25*100/AA25</f>
        <v>5.9060099851870032</v>
      </c>
      <c r="AF25" s="6">
        <v>8</v>
      </c>
      <c r="AG25" s="9">
        <f t="shared" ref="AG25:AI31" si="30">LOG10(AA25)-$X17</f>
        <v>7.4637618328128541E-2</v>
      </c>
      <c r="AH25" s="9">
        <f t="shared" si="30"/>
        <v>3.1941998634087865E-2</v>
      </c>
      <c r="AI25" s="9">
        <f t="shared" si="30"/>
        <v>0.12515586608218054</v>
      </c>
    </row>
    <row r="26" spans="1:50">
      <c r="A26" s="2">
        <v>1.5857718008670618</v>
      </c>
      <c r="B26" s="3">
        <v>11</v>
      </c>
      <c r="C26" s="4">
        <f t="shared" si="16"/>
        <v>0.14662195895590679</v>
      </c>
      <c r="D26" s="4">
        <f t="shared" si="16"/>
        <v>0.15459088862718207</v>
      </c>
      <c r="E26" s="4">
        <f t="shared" si="16"/>
        <v>0.13023154276773741</v>
      </c>
      <c r="F26" s="4">
        <f t="shared" si="16"/>
        <v>0.13850406873372711</v>
      </c>
      <c r="G26" s="4">
        <f t="shared" si="11"/>
        <v>0.16241622613913864</v>
      </c>
      <c r="H26" s="4">
        <f t="shared" si="11"/>
        <v>0.14258198115416665</v>
      </c>
      <c r="I26" s="4">
        <f t="shared" si="17"/>
        <v>0.14662195895590679</v>
      </c>
      <c r="J26" s="4">
        <f t="shared" si="17"/>
        <v>0.12179837523087444</v>
      </c>
      <c r="K26" s="4">
        <f t="shared" ref="K26:M26" si="31">LOG10(K11)-$A26</f>
        <v>0.10442427916145181</v>
      </c>
      <c r="L26" s="4">
        <f t="shared" si="8"/>
        <v>9.9969937735201908E-2</v>
      </c>
      <c r="M26" s="4">
        <f t="shared" si="31"/>
        <v>0.12179837523087444</v>
      </c>
      <c r="Y26" s="3">
        <v>1</v>
      </c>
      <c r="Z26" s="5">
        <f t="shared" si="24"/>
        <v>25</v>
      </c>
      <c r="AA26" s="7">
        <f t="shared" si="25"/>
        <v>88.13600000000001</v>
      </c>
      <c r="AB26" s="5">
        <f t="shared" si="26"/>
        <v>82</v>
      </c>
      <c r="AC26" s="5">
        <f t="shared" si="27"/>
        <v>94.5</v>
      </c>
      <c r="AD26" s="8">
        <f t="shared" si="28"/>
        <v>3.414537547994847</v>
      </c>
      <c r="AE26" s="8">
        <f t="shared" si="29"/>
        <v>3.8741689525220648</v>
      </c>
      <c r="AF26" s="3">
        <v>1</v>
      </c>
      <c r="AG26" s="9">
        <f t="shared" si="30"/>
        <v>6.1153336424099924E-2</v>
      </c>
      <c r="AH26" s="9">
        <f t="shared" si="30"/>
        <v>2.981385238371681E-2</v>
      </c>
      <c r="AI26" s="9">
        <f t="shared" si="30"/>
        <v>9.1431808509263135E-2</v>
      </c>
    </row>
    <row r="27" spans="1:50">
      <c r="A27" s="2">
        <v>1.4710386699273239</v>
      </c>
      <c r="B27" s="3">
        <v>12</v>
      </c>
      <c r="C27" s="4">
        <f t="shared" ref="C27:J31" si="32">LOG10(C12)-$A27</f>
        <v>0.14174518679241155</v>
      </c>
      <c r="D27" s="4">
        <f t="shared" si="32"/>
        <v>0.1200259370991752</v>
      </c>
      <c r="E27" s="4">
        <f t="shared" si="32"/>
        <v>0.10299259780039494</v>
      </c>
      <c r="F27" s="4">
        <f t="shared" si="32"/>
        <v>0.13102132140063838</v>
      </c>
      <c r="G27" s="4">
        <f t="shared" si="32"/>
        <v>0.1470094267847688</v>
      </c>
      <c r="H27" s="4">
        <f t="shared" si="32"/>
        <v>0.1200259370991752</v>
      </c>
      <c r="I27" s="4">
        <f t="shared" si="32"/>
        <v>0.13102132140063838</v>
      </c>
      <c r="J27" s="4">
        <f t="shared" si="32"/>
        <v>0.11216010404129872</v>
      </c>
      <c r="K27" s="18"/>
      <c r="L27" s="4">
        <f t="shared" si="8"/>
        <v>0.10874492668948621</v>
      </c>
      <c r="M27" s="4"/>
      <c r="Y27" s="3">
        <v>3</v>
      </c>
      <c r="Z27" s="5">
        <f t="shared" si="24"/>
        <v>25</v>
      </c>
      <c r="AA27" s="7">
        <f t="shared" si="25"/>
        <v>38.652000000000008</v>
      </c>
      <c r="AB27" s="5">
        <f t="shared" si="26"/>
        <v>36.1</v>
      </c>
      <c r="AC27" s="5">
        <f t="shared" si="27"/>
        <v>42.3</v>
      </c>
      <c r="AD27" s="8">
        <f t="shared" si="28"/>
        <v>1.8407697665197931</v>
      </c>
      <c r="AE27" s="8">
        <f t="shared" si="29"/>
        <v>4.7624178995130722</v>
      </c>
      <c r="AF27" s="3">
        <v>3</v>
      </c>
      <c r="AG27" s="9">
        <f t="shared" si="30"/>
        <v>0.1971719708673163</v>
      </c>
      <c r="AH27" s="9">
        <f t="shared" si="30"/>
        <v>0.16750720190565804</v>
      </c>
      <c r="AI27" s="9">
        <f t="shared" si="30"/>
        <v>0.23634036737504238</v>
      </c>
    </row>
    <row r="28" spans="1:50">
      <c r="A28" s="2">
        <v>1.38232763007427</v>
      </c>
      <c r="B28" s="3">
        <v>13</v>
      </c>
      <c r="C28" s="4">
        <f t="shared" si="32"/>
        <v>0.11182696394417291</v>
      </c>
      <c r="D28" s="4">
        <f t="shared" si="32"/>
        <v>8.0070367824686128E-2</v>
      </c>
      <c r="E28" s="4">
        <f t="shared" si="32"/>
        <v>6.4830401267949256E-2</v>
      </c>
      <c r="F28" s="4">
        <f t="shared" si="32"/>
        <v>0.1132167074721786</v>
      </c>
      <c r="G28" s="4">
        <f t="shared" si="32"/>
        <v>0.12282234824563609</v>
      </c>
      <c r="H28" s="4">
        <f t="shared" si="32"/>
        <v>0.10903406376000269</v>
      </c>
      <c r="I28" s="4">
        <f t="shared" si="32"/>
        <v>0.10197220927251593</v>
      </c>
      <c r="J28" s="4">
        <f t="shared" si="32"/>
        <v>0.10903406376000269</v>
      </c>
      <c r="K28" s="4">
        <f>LOG10(K13)-$A28</f>
        <v>8.7494385903893024E-2</v>
      </c>
      <c r="L28" s="4">
        <f t="shared" si="8"/>
        <v>9.7679312882880565E-2</v>
      </c>
      <c r="M28" s="4"/>
      <c r="Y28" s="3">
        <v>4</v>
      </c>
      <c r="Z28" s="5">
        <f t="shared" si="24"/>
        <v>25</v>
      </c>
      <c r="AA28" s="7">
        <f t="shared" si="25"/>
        <v>58.38000000000001</v>
      </c>
      <c r="AB28" s="5">
        <f t="shared" si="26"/>
        <v>55</v>
      </c>
      <c r="AC28" s="5">
        <f t="shared" si="27"/>
        <v>64.5</v>
      </c>
      <c r="AD28" s="8">
        <f t="shared" si="28"/>
        <v>2.3939158993860521</v>
      </c>
      <c r="AE28" s="8">
        <f t="shared" si="29"/>
        <v>4.1005753672251659</v>
      </c>
      <c r="AF28" s="3">
        <v>4</v>
      </c>
      <c r="AG28" s="9">
        <f t="shared" si="30"/>
        <v>0.15226409065199542</v>
      </c>
      <c r="AH28" s="9">
        <f t="shared" si="30"/>
        <v>0.12636268949424379</v>
      </c>
      <c r="AI28" s="9">
        <f t="shared" si="30"/>
        <v>0.19555971463526767</v>
      </c>
    </row>
    <row r="29" spans="1:50">
      <c r="A29" s="2">
        <v>1.4119678378310929</v>
      </c>
      <c r="B29" s="3">
        <v>14</v>
      </c>
      <c r="C29" s="4">
        <f t="shared" si="32"/>
        <v>0.13210020651918275</v>
      </c>
      <c r="D29" s="4">
        <f t="shared" si="32"/>
        <v>0.11951107921116222</v>
      </c>
      <c r="E29" s="4">
        <f t="shared" si="32"/>
        <v>9.9915523147781515E-2</v>
      </c>
      <c r="F29" s="4">
        <f t="shared" si="32"/>
        <v>0.12332628221167763</v>
      </c>
      <c r="G29" s="4">
        <f t="shared" si="32"/>
        <v>0.14433466293619435</v>
      </c>
      <c r="H29" s="4">
        <f t="shared" si="32"/>
        <v>0.12332628221167763</v>
      </c>
      <c r="I29" s="4">
        <f t="shared" si="32"/>
        <v>0.11951107921116222</v>
      </c>
      <c r="J29" s="4">
        <f t="shared" si="32"/>
        <v>0.11951107921116222</v>
      </c>
      <c r="K29" s="4">
        <f>LOG10(K14)-$A29</f>
        <v>9.3182140488813126E-2</v>
      </c>
      <c r="L29" s="4">
        <f t="shared" si="8"/>
        <v>0.10917024587294333</v>
      </c>
      <c r="M29" s="4"/>
      <c r="Y29" s="3">
        <v>5</v>
      </c>
      <c r="Z29" s="5">
        <f t="shared" si="24"/>
        <v>24</v>
      </c>
      <c r="AA29" s="7">
        <f t="shared" si="25"/>
        <v>39.725000000000001</v>
      </c>
      <c r="AB29" s="5">
        <f t="shared" si="26"/>
        <v>36.5</v>
      </c>
      <c r="AC29" s="5">
        <f t="shared" si="27"/>
        <v>45.2</v>
      </c>
      <c r="AD29" s="8">
        <f t="shared" si="28"/>
        <v>2.2866816664062064</v>
      </c>
      <c r="AE29" s="8">
        <f t="shared" si="29"/>
        <v>5.7562785812616903</v>
      </c>
      <c r="AF29" s="3">
        <v>5</v>
      </c>
      <c r="AG29" s="9">
        <f t="shared" si="30"/>
        <v>0.11006390587941706</v>
      </c>
      <c r="AH29" s="9">
        <f t="shared" si="30"/>
        <v>7.3292864456474538E-2</v>
      </c>
      <c r="AI29" s="9">
        <f t="shared" si="30"/>
        <v>0.16613843481138213</v>
      </c>
    </row>
    <row r="30" spans="1:50">
      <c r="A30" s="2">
        <v>1.5308177225751811</v>
      </c>
      <c r="B30" s="3">
        <v>7</v>
      </c>
      <c r="C30" s="4">
        <f t="shared" si="32"/>
        <v>0.14128013536053641</v>
      </c>
      <c r="D30" s="4">
        <f t="shared" si="32"/>
        <v>0.12239479120016261</v>
      </c>
      <c r="E30" s="4">
        <f t="shared" si="32"/>
        <v>0.14587588704968546</v>
      </c>
      <c r="F30" s="4">
        <f t="shared" si="32"/>
        <v>0.1026507330044053</v>
      </c>
      <c r="G30" s="4">
        <f t="shared" si="32"/>
        <v>0.16026376954778732</v>
      </c>
      <c r="H30" s="4">
        <f t="shared" si="32"/>
        <v>0.12239479120016261</v>
      </c>
      <c r="I30" s="4">
        <f t="shared" si="32"/>
        <v>0.14128013536053641</v>
      </c>
      <c r="J30" s="4">
        <f t="shared" si="32"/>
        <v>0.12909847749466907</v>
      </c>
      <c r="K30" s="4">
        <f>LOG10(K15)-$A30</f>
        <v>0.11656524753943875</v>
      </c>
      <c r="L30" s="4">
        <f t="shared" si="8"/>
        <v>0.10866876669340497</v>
      </c>
      <c r="M30" s="4"/>
      <c r="Y30" s="3">
        <v>6</v>
      </c>
      <c r="Z30" s="5">
        <f t="shared" si="24"/>
        <v>25</v>
      </c>
      <c r="AA30" s="7">
        <f t="shared" si="25"/>
        <v>46.612000000000009</v>
      </c>
      <c r="AB30" s="5">
        <f t="shared" si="26"/>
        <v>41</v>
      </c>
      <c r="AC30" s="5">
        <f t="shared" si="27"/>
        <v>52</v>
      </c>
      <c r="AD30" s="8">
        <f t="shared" si="28"/>
        <v>2.7407906401863928</v>
      </c>
      <c r="AE30" s="8">
        <f t="shared" si="29"/>
        <v>5.8800108130661464</v>
      </c>
      <c r="AF30" s="3">
        <v>6</v>
      </c>
      <c r="AG30" s="9">
        <f t="shared" si="30"/>
        <v>0.11749773778195483</v>
      </c>
      <c r="AH30" s="9">
        <f t="shared" si="30"/>
        <v>6.1783856719735519E-2</v>
      </c>
      <c r="AI30" s="9">
        <f t="shared" si="30"/>
        <v>0.16500334363479929</v>
      </c>
    </row>
    <row r="31" spans="1:50">
      <c r="A31" s="2">
        <v>1.0924544364730981</v>
      </c>
      <c r="B31" s="3">
        <v>8</v>
      </c>
      <c r="C31" s="4">
        <f t="shared" si="32"/>
        <v>0.15305823134105179</v>
      </c>
      <c r="D31" s="4">
        <f t="shared" si="32"/>
        <v>0.11166554618282665</v>
      </c>
      <c r="E31" s="4">
        <f t="shared" si="32"/>
        <v>8.3636822582583203E-2</v>
      </c>
      <c r="F31" s="4">
        <f t="shared" si="32"/>
        <v>0.16281806863020787</v>
      </c>
      <c r="G31" s="4">
        <f t="shared" si="32"/>
        <v>0.17938717006340088</v>
      </c>
      <c r="H31" s="4">
        <f t="shared" si="32"/>
        <v>0.16281806863020787</v>
      </c>
      <c r="I31" s="4">
        <f t="shared" si="32"/>
        <v>9.7877261697193241E-2</v>
      </c>
      <c r="J31" s="4">
        <f t="shared" si="32"/>
        <v>8.3636822582583203E-2</v>
      </c>
      <c r="K31" s="4">
        <f>LOG10(K16)-$A31</f>
        <v>5.367359920513981E-2</v>
      </c>
      <c r="L31" s="4">
        <f t="shared" si="8"/>
        <v>0.11166554618282665</v>
      </c>
      <c r="M31" s="4"/>
      <c r="Y31" s="3">
        <v>14</v>
      </c>
      <c r="Z31" s="5">
        <f t="shared" si="24"/>
        <v>25</v>
      </c>
      <c r="AA31" s="7">
        <f t="shared" si="25"/>
        <v>48.996000000000002</v>
      </c>
      <c r="AB31" s="5">
        <f t="shared" si="26"/>
        <v>42.7</v>
      </c>
      <c r="AC31" s="5">
        <f t="shared" si="27"/>
        <v>54</v>
      </c>
      <c r="AD31" s="8">
        <f t="shared" si="28"/>
        <v>2.5694487087051701</v>
      </c>
      <c r="AE31" s="8">
        <f t="shared" si="29"/>
        <v>5.2442009729471177</v>
      </c>
      <c r="AF31" s="3">
        <v>14</v>
      </c>
      <c r="AG31" s="9">
        <f t="shared" si="30"/>
        <v>0.12616062597062183</v>
      </c>
      <c r="AH31" s="9">
        <f t="shared" si="30"/>
        <v>6.6427875025023786E-2</v>
      </c>
      <c r="AI31" s="9">
        <f t="shared" si="30"/>
        <v>0.16839375982296856</v>
      </c>
    </row>
    <row r="32" spans="1:50">
      <c r="B32" s="3" t="s">
        <v>11</v>
      </c>
      <c r="C32" s="3" t="s">
        <v>12</v>
      </c>
      <c r="D32" s="3" t="s">
        <v>13</v>
      </c>
      <c r="E32" s="3" t="s">
        <v>14</v>
      </c>
      <c r="F32" s="3" t="s">
        <v>15</v>
      </c>
      <c r="G32" s="3" t="s">
        <v>16</v>
      </c>
      <c r="H32" s="3" t="s">
        <v>17</v>
      </c>
      <c r="I32" s="3"/>
      <c r="J32" s="3" t="s">
        <v>18</v>
      </c>
      <c r="K32" s="3" t="s">
        <v>19</v>
      </c>
      <c r="L32" s="3" t="s">
        <v>20</v>
      </c>
    </row>
    <row r="33" spans="1:46">
      <c r="B33" s="5">
        <v>1</v>
      </c>
      <c r="C33" s="5">
        <f t="shared" ref="C33:C39" si="33">COUNT($C5:$K5)</f>
        <v>9</v>
      </c>
      <c r="D33" s="7">
        <f t="shared" ref="D33:D39" si="34">AVERAGE($C5:$K5)</f>
        <v>240.18888888888887</v>
      </c>
      <c r="E33" s="5">
        <f t="shared" ref="E33:E39" si="35">MIN($C5:$K5)</f>
        <v>227.5</v>
      </c>
      <c r="F33" s="5">
        <f t="shared" ref="F33:F39" si="36">MAX($C5:$K5)</f>
        <v>249</v>
      </c>
      <c r="G33" s="8">
        <f t="shared" ref="G33:G39" si="37">STDEV($C5:$K5)</f>
        <v>7.1960830394813469</v>
      </c>
      <c r="H33" s="8">
        <f t="shared" ref="H33:H44" si="38">G33*100/D33</f>
        <v>2.9960099623135554</v>
      </c>
      <c r="I33" s="6">
        <v>1</v>
      </c>
      <c r="J33" s="9">
        <f t="shared" ref="J33:L44" si="39">LOG10(D33)-$A20</f>
        <v>5.7834715994485197E-2</v>
      </c>
      <c r="K33" s="9">
        <f t="shared" si="39"/>
        <v>3.4263203870167569E-2</v>
      </c>
      <c r="L33" s="9">
        <f t="shared" si="39"/>
        <v>7.3481149972772553E-2</v>
      </c>
      <c r="Z33" s="5" t="s">
        <v>34</v>
      </c>
      <c r="AA33" s="5" t="s">
        <v>34</v>
      </c>
      <c r="AB33" s="5" t="s">
        <v>34</v>
      </c>
      <c r="AC33" s="5" t="s">
        <v>34</v>
      </c>
      <c r="AD33" s="5" t="s">
        <v>34</v>
      </c>
      <c r="AE33" s="5" t="s">
        <v>34</v>
      </c>
      <c r="AF33" s="5" t="s">
        <v>34</v>
      </c>
      <c r="AG33" s="5" t="s">
        <v>34</v>
      </c>
      <c r="AH33" s="5" t="s">
        <v>34</v>
      </c>
      <c r="AI33" s="5" t="s">
        <v>34</v>
      </c>
      <c r="AJ33" s="5" t="s">
        <v>34</v>
      </c>
      <c r="AK33" s="5" t="s">
        <v>34</v>
      </c>
      <c r="AL33" s="5" t="s">
        <v>34</v>
      </c>
      <c r="AM33" s="5" t="s">
        <v>34</v>
      </c>
      <c r="AN33" s="5" t="s">
        <v>34</v>
      </c>
      <c r="AO33" s="5" t="s">
        <v>34</v>
      </c>
      <c r="AP33" s="5" t="s">
        <v>34</v>
      </c>
      <c r="AQ33" s="5" t="s">
        <v>34</v>
      </c>
      <c r="AR33" s="5" t="s">
        <v>34</v>
      </c>
      <c r="AS33" s="5" t="s">
        <v>34</v>
      </c>
      <c r="AT33" s="5" t="s">
        <v>34</v>
      </c>
    </row>
    <row r="34" spans="1:46">
      <c r="B34" s="5">
        <v>3</v>
      </c>
      <c r="C34" s="5">
        <f t="shared" si="33"/>
        <v>9</v>
      </c>
      <c r="D34" s="7">
        <f t="shared" si="34"/>
        <v>40.466666666666669</v>
      </c>
      <c r="E34" s="5">
        <f t="shared" si="35"/>
        <v>38</v>
      </c>
      <c r="F34" s="5">
        <f t="shared" si="36"/>
        <v>43</v>
      </c>
      <c r="G34" s="8">
        <f t="shared" si="37"/>
        <v>1.7313289693180787</v>
      </c>
      <c r="H34" s="8">
        <f t="shared" si="38"/>
        <v>4.2784076671781186</v>
      </c>
      <c r="I34" s="6">
        <v>3</v>
      </c>
      <c r="J34" s="9">
        <f t="shared" si="39"/>
        <v>0.18356909011710165</v>
      </c>
      <c r="K34" s="9">
        <f t="shared" si="39"/>
        <v>0.15625525471433543</v>
      </c>
      <c r="L34" s="9">
        <f t="shared" si="39"/>
        <v>0.20994011367711174</v>
      </c>
      <c r="X34" s="25" t="s">
        <v>64</v>
      </c>
      <c r="Z34" s="5" t="s">
        <v>33</v>
      </c>
      <c r="AA34" s="5" t="s">
        <v>33</v>
      </c>
      <c r="AB34" s="5" t="s">
        <v>33</v>
      </c>
      <c r="AC34" s="5" t="s">
        <v>33</v>
      </c>
      <c r="AD34" s="5" t="s">
        <v>33</v>
      </c>
      <c r="AE34" s="5" t="s">
        <v>33</v>
      </c>
      <c r="AF34" s="5" t="s">
        <v>33</v>
      </c>
      <c r="AG34" s="5" t="s">
        <v>33</v>
      </c>
      <c r="AH34" s="5" t="s">
        <v>33</v>
      </c>
      <c r="AI34" s="5" t="s">
        <v>33</v>
      </c>
      <c r="AJ34" s="5" t="s">
        <v>33</v>
      </c>
      <c r="AK34" s="5" t="s">
        <v>33</v>
      </c>
      <c r="AL34" s="5" t="s">
        <v>33</v>
      </c>
      <c r="AM34" s="5" t="s">
        <v>33</v>
      </c>
      <c r="AN34" s="5" t="s">
        <v>33</v>
      </c>
      <c r="AO34" s="5" t="s">
        <v>33</v>
      </c>
      <c r="AP34" s="5" t="s">
        <v>33</v>
      </c>
      <c r="AQ34" s="5" t="s">
        <v>33</v>
      </c>
      <c r="AR34" s="5" t="s">
        <v>33</v>
      </c>
      <c r="AS34" s="5" t="s">
        <v>33</v>
      </c>
      <c r="AT34" s="5" t="s">
        <v>33</v>
      </c>
    </row>
    <row r="35" spans="1:46">
      <c r="B35" s="5">
        <v>4</v>
      </c>
      <c r="C35" s="5">
        <f t="shared" si="33"/>
        <v>9</v>
      </c>
      <c r="D35" s="7">
        <f t="shared" si="34"/>
        <v>30.644444444444446</v>
      </c>
      <c r="E35" s="5">
        <f t="shared" si="35"/>
        <v>28</v>
      </c>
      <c r="F35" s="5">
        <f t="shared" si="36"/>
        <v>33</v>
      </c>
      <c r="G35" s="8">
        <f t="shared" si="37"/>
        <v>1.6508415362407673</v>
      </c>
      <c r="H35" s="8">
        <f t="shared" si="38"/>
        <v>5.3870826055717576</v>
      </c>
      <c r="I35" s="6">
        <v>4</v>
      </c>
      <c r="J35" s="9">
        <f t="shared" si="39"/>
        <v>0.15733983463230206</v>
      </c>
      <c r="K35" s="9">
        <f t="shared" si="39"/>
        <v>0.11814611357401517</v>
      </c>
      <c r="L35" s="9">
        <f t="shared" si="39"/>
        <v>0.18950202210968348</v>
      </c>
      <c r="X35" s="16"/>
      <c r="Z35" s="13" t="s">
        <v>65</v>
      </c>
      <c r="AA35" s="13" t="s">
        <v>66</v>
      </c>
      <c r="AB35" s="13" t="s">
        <v>67</v>
      </c>
      <c r="AC35" s="13" t="s">
        <v>68</v>
      </c>
      <c r="AD35" s="13" t="s">
        <v>69</v>
      </c>
      <c r="AE35" s="13" t="s">
        <v>70</v>
      </c>
      <c r="AF35" s="13" t="s">
        <v>71</v>
      </c>
      <c r="AG35" s="13" t="s">
        <v>72</v>
      </c>
      <c r="AH35" s="13" t="s">
        <v>73</v>
      </c>
      <c r="AI35" s="13" t="s">
        <v>51</v>
      </c>
      <c r="AJ35" s="13" t="s">
        <v>52</v>
      </c>
      <c r="AK35" s="13" t="s">
        <v>53</v>
      </c>
      <c r="AL35" s="13" t="s">
        <v>54</v>
      </c>
      <c r="AM35" s="13" t="s">
        <v>74</v>
      </c>
      <c r="AN35" s="13" t="s">
        <v>55</v>
      </c>
      <c r="AO35" s="13" t="s">
        <v>56</v>
      </c>
      <c r="AP35" s="13" t="s">
        <v>57</v>
      </c>
      <c r="AQ35" s="13" t="s">
        <v>58</v>
      </c>
      <c r="AR35" s="13" t="s">
        <v>59</v>
      </c>
      <c r="AS35" s="13" t="s">
        <v>60</v>
      </c>
      <c r="AT35" s="13" t="s">
        <v>75</v>
      </c>
    </row>
    <row r="36" spans="1:46">
      <c r="B36" s="5">
        <v>5</v>
      </c>
      <c r="C36" s="5">
        <f t="shared" si="33"/>
        <v>9</v>
      </c>
      <c r="D36" s="7">
        <f t="shared" si="34"/>
        <v>55.977777777777781</v>
      </c>
      <c r="E36" s="5">
        <f t="shared" si="35"/>
        <v>54</v>
      </c>
      <c r="F36" s="5">
        <f t="shared" si="36"/>
        <v>59</v>
      </c>
      <c r="G36" s="8">
        <f t="shared" si="37"/>
        <v>1.7079064507297945</v>
      </c>
      <c r="H36" s="8">
        <f t="shared" si="38"/>
        <v>3.051043679350566</v>
      </c>
      <c r="I36" s="6">
        <v>5</v>
      </c>
      <c r="J36" s="9">
        <f t="shared" si="39"/>
        <v>0.11934492012171316</v>
      </c>
      <c r="K36" s="9">
        <f t="shared" si="39"/>
        <v>0.10372302622191243</v>
      </c>
      <c r="L36" s="9">
        <f t="shared" si="39"/>
        <v>0.14218127804108804</v>
      </c>
      <c r="X36" s="19"/>
      <c r="Y36" s="6">
        <v>8</v>
      </c>
      <c r="Z36" s="18">
        <v>46.6</v>
      </c>
      <c r="AA36" s="18">
        <v>48.7</v>
      </c>
      <c r="AB36" s="18">
        <v>55</v>
      </c>
      <c r="AC36" s="18">
        <v>55.2</v>
      </c>
      <c r="AD36" s="18">
        <v>51.800000000000004</v>
      </c>
      <c r="AE36" s="18">
        <v>50</v>
      </c>
      <c r="AF36" s="18">
        <v>56.5</v>
      </c>
      <c r="AG36" s="18">
        <v>49.3</v>
      </c>
      <c r="AH36" s="18">
        <v>51.5</v>
      </c>
      <c r="AI36" s="18">
        <v>52.2</v>
      </c>
      <c r="AJ36" s="18">
        <v>51</v>
      </c>
      <c r="AK36" s="18">
        <v>48.4</v>
      </c>
      <c r="AL36" s="18">
        <v>52.5</v>
      </c>
      <c r="AM36" s="18">
        <v>59</v>
      </c>
      <c r="AN36" s="18">
        <v>55.7</v>
      </c>
      <c r="AO36" s="18">
        <v>49.5</v>
      </c>
      <c r="AP36" s="18">
        <v>55.2</v>
      </c>
      <c r="AQ36" s="18">
        <v>49.8</v>
      </c>
      <c r="AR36" s="18">
        <v>53.4</v>
      </c>
      <c r="AS36" s="18">
        <v>50.3</v>
      </c>
      <c r="AT36" s="18">
        <v>48.4</v>
      </c>
    </row>
    <row r="37" spans="1:46">
      <c r="B37" s="5">
        <v>6</v>
      </c>
      <c r="C37" s="5">
        <f t="shared" si="33"/>
        <v>9</v>
      </c>
      <c r="D37" s="7">
        <f t="shared" si="34"/>
        <v>35.844444444444449</v>
      </c>
      <c r="E37" s="5">
        <f t="shared" si="35"/>
        <v>34</v>
      </c>
      <c r="F37" s="5">
        <f t="shared" si="36"/>
        <v>38</v>
      </c>
      <c r="G37" s="8">
        <f t="shared" si="37"/>
        <v>1.5914703194774882</v>
      </c>
      <c r="H37" s="8">
        <f t="shared" si="38"/>
        <v>4.4399357951944793</v>
      </c>
      <c r="I37" s="6">
        <v>6</v>
      </c>
      <c r="J37" s="9">
        <f t="shared" si="39"/>
        <v>0.12595191270113304</v>
      </c>
      <c r="K37" s="9">
        <f t="shared" si="39"/>
        <v>0.10300897612977034</v>
      </c>
      <c r="L37" s="9">
        <f t="shared" si="39"/>
        <v>0.15131365570432531</v>
      </c>
      <c r="X37" s="20"/>
      <c r="Y37" s="6">
        <v>1</v>
      </c>
      <c r="Z37" s="18">
        <v>85</v>
      </c>
      <c r="AA37" s="18">
        <v>89.1</v>
      </c>
      <c r="AB37" s="18">
        <v>88.5</v>
      </c>
      <c r="AC37" s="18">
        <v>92.3</v>
      </c>
      <c r="AD37" s="18">
        <v>87.7</v>
      </c>
      <c r="AE37" s="18">
        <v>88</v>
      </c>
      <c r="AF37" s="18">
        <v>92.2</v>
      </c>
      <c r="AG37" s="18">
        <v>88.1</v>
      </c>
      <c r="AH37" s="18">
        <v>94.4</v>
      </c>
      <c r="AI37" s="18">
        <v>85.3</v>
      </c>
      <c r="AJ37" s="18">
        <v>85</v>
      </c>
      <c r="AK37" s="18">
        <v>87.2</v>
      </c>
      <c r="AL37" s="18">
        <v>92.1</v>
      </c>
      <c r="AM37" s="18">
        <v>93.4</v>
      </c>
      <c r="AN37" s="18">
        <v>90.5</v>
      </c>
      <c r="AO37" s="18">
        <v>89.8</v>
      </c>
      <c r="AP37" s="18">
        <v>92</v>
      </c>
      <c r="AQ37" s="18">
        <v>90</v>
      </c>
      <c r="AR37" s="18">
        <v>87.7</v>
      </c>
      <c r="AS37" s="18">
        <v>88.6</v>
      </c>
      <c r="AT37" s="18">
        <v>86.8</v>
      </c>
    </row>
    <row r="38" spans="1:46">
      <c r="B38" s="5">
        <v>10</v>
      </c>
      <c r="C38" s="5">
        <f t="shared" si="33"/>
        <v>9</v>
      </c>
      <c r="D38" s="7">
        <f t="shared" si="34"/>
        <v>52.088888888888889</v>
      </c>
      <c r="E38" s="5">
        <f t="shared" si="35"/>
        <v>47.7</v>
      </c>
      <c r="F38" s="5">
        <f t="shared" si="36"/>
        <v>54</v>
      </c>
      <c r="G38" s="8">
        <f t="shared" si="37"/>
        <v>2.1461852462243578</v>
      </c>
      <c r="H38" s="8">
        <f t="shared" si="38"/>
        <v>4.1202361808914718</v>
      </c>
      <c r="I38" s="6">
        <v>10</v>
      </c>
      <c r="J38" s="9">
        <f t="shared" si="39"/>
        <v>0.12845406371078427</v>
      </c>
      <c r="K38" s="9">
        <f t="shared" si="39"/>
        <v>9.0227349180188821E-2</v>
      </c>
      <c r="L38" s="9">
        <f t="shared" si="39"/>
        <v>0.14410272996304352</v>
      </c>
      <c r="X38" s="20"/>
      <c r="Y38" s="6">
        <v>3</v>
      </c>
      <c r="Z38" s="18">
        <v>35.200000000000003</v>
      </c>
      <c r="AA38" s="18">
        <v>34</v>
      </c>
      <c r="AB38" s="18">
        <v>39</v>
      </c>
      <c r="AC38" s="18">
        <v>35.200000000000003</v>
      </c>
      <c r="AD38" s="18">
        <v>36.800000000000004</v>
      </c>
      <c r="AE38" s="18">
        <v>37.1</v>
      </c>
      <c r="AF38" s="18">
        <v>34.9</v>
      </c>
      <c r="AG38" s="18">
        <v>34.299999999999997</v>
      </c>
      <c r="AH38" s="18">
        <v>38.200000000000003</v>
      </c>
      <c r="AI38" s="18">
        <v>37</v>
      </c>
      <c r="AJ38" s="18">
        <v>36.5</v>
      </c>
      <c r="AK38" s="18">
        <v>38.700000000000003</v>
      </c>
      <c r="AL38" s="18">
        <v>38.1</v>
      </c>
      <c r="AM38" s="18">
        <v>35.700000000000003</v>
      </c>
      <c r="AN38" s="18">
        <v>37.4</v>
      </c>
      <c r="AO38" s="18">
        <v>37.700000000000003</v>
      </c>
      <c r="AP38" s="18">
        <v>36.4</v>
      </c>
      <c r="AQ38" s="18">
        <v>39.1</v>
      </c>
      <c r="AR38" s="18">
        <v>37.6</v>
      </c>
      <c r="AS38" s="18">
        <v>38.5</v>
      </c>
      <c r="AT38" s="18">
        <v>38</v>
      </c>
    </row>
    <row r="39" spans="1:46">
      <c r="B39" s="5">
        <v>11</v>
      </c>
      <c r="C39" s="5">
        <f t="shared" si="33"/>
        <v>9</v>
      </c>
      <c r="D39" s="7">
        <f t="shared" si="34"/>
        <v>53.055555555555557</v>
      </c>
      <c r="E39" s="5">
        <f t="shared" si="35"/>
        <v>49</v>
      </c>
      <c r="F39" s="5">
        <f t="shared" si="36"/>
        <v>56</v>
      </c>
      <c r="G39" s="8">
        <f t="shared" si="37"/>
        <v>2.1278575558006176</v>
      </c>
      <c r="H39" s="8">
        <f t="shared" si="38"/>
        <v>4.0106215711425248</v>
      </c>
      <c r="I39" s="6">
        <v>11</v>
      </c>
      <c r="J39" s="9">
        <f t="shared" si="39"/>
        <v>0.13895906561337856</v>
      </c>
      <c r="K39" s="9">
        <f t="shared" si="39"/>
        <v>0.10442427916145181</v>
      </c>
      <c r="L39" s="9">
        <f t="shared" si="39"/>
        <v>0.16241622613913864</v>
      </c>
      <c r="X39" s="20"/>
      <c r="Y39" s="6">
        <v>4</v>
      </c>
      <c r="Z39" s="18">
        <v>55.4</v>
      </c>
      <c r="AA39" s="18">
        <v>59.2</v>
      </c>
      <c r="AB39" s="18">
        <v>61.6</v>
      </c>
      <c r="AC39" s="18">
        <v>56</v>
      </c>
      <c r="AD39" s="18">
        <v>59</v>
      </c>
      <c r="AE39" s="18">
        <v>58.2</v>
      </c>
      <c r="AF39" s="18">
        <v>55</v>
      </c>
      <c r="AG39" s="18">
        <v>57.2</v>
      </c>
      <c r="AH39" s="18">
        <v>63.4</v>
      </c>
      <c r="AI39" s="18">
        <v>56</v>
      </c>
      <c r="AJ39" s="18">
        <v>57</v>
      </c>
      <c r="AK39" s="18">
        <v>59.8</v>
      </c>
      <c r="AL39" s="18">
        <v>57</v>
      </c>
      <c r="AM39" s="18">
        <v>56.7</v>
      </c>
      <c r="AN39" s="18">
        <v>57.3</v>
      </c>
      <c r="AO39" s="18">
        <v>55.4</v>
      </c>
      <c r="AP39" s="18">
        <v>57.4</v>
      </c>
      <c r="AQ39" s="18">
        <v>60.3</v>
      </c>
      <c r="AR39" s="18">
        <v>59.7</v>
      </c>
      <c r="AS39" s="18">
        <v>57.7</v>
      </c>
      <c r="AT39" s="18">
        <v>60</v>
      </c>
    </row>
    <row r="40" spans="1:46">
      <c r="B40" s="5">
        <v>12</v>
      </c>
      <c r="C40" s="5">
        <f>COUNT($C12:$K12)</f>
        <v>9</v>
      </c>
      <c r="D40" s="7">
        <f>AVERAGE($C12:$K12)</f>
        <v>39.366666666666667</v>
      </c>
      <c r="E40" s="5">
        <f>MIN($C12:$K12)</f>
        <v>37.5</v>
      </c>
      <c r="F40" s="5">
        <f>MAX($C12:$K12)</f>
        <v>41.5</v>
      </c>
      <c r="G40" s="8">
        <f>STDEV($C12:$K12)</f>
        <v>1.359227721906819</v>
      </c>
      <c r="H40" s="8">
        <f t="shared" si="38"/>
        <v>3.4527376509063985</v>
      </c>
      <c r="I40" s="6">
        <v>12</v>
      </c>
      <c r="J40" s="9">
        <f t="shared" si="39"/>
        <v>0.12408997296652857</v>
      </c>
      <c r="K40" s="9">
        <f t="shared" si="39"/>
        <v>0.10299259780039494</v>
      </c>
      <c r="L40" s="9">
        <f t="shared" si="39"/>
        <v>0.1470094267847688</v>
      </c>
      <c r="X40" s="20"/>
      <c r="Y40" s="6">
        <v>5</v>
      </c>
      <c r="Z40" s="18">
        <v>36.6</v>
      </c>
      <c r="AA40" s="18">
        <v>40.799999999999997</v>
      </c>
      <c r="AB40" s="18">
        <v>38</v>
      </c>
      <c r="AC40" s="18">
        <v>37.5</v>
      </c>
      <c r="AD40" s="18">
        <v>38.6</v>
      </c>
      <c r="AE40" s="18">
        <v>37.700000000000003</v>
      </c>
      <c r="AF40" s="18">
        <v>35.5</v>
      </c>
      <c r="AG40" s="18">
        <v>38.9</v>
      </c>
      <c r="AH40" s="18">
        <v>40</v>
      </c>
      <c r="AI40" s="18">
        <v>37.299999999999997</v>
      </c>
      <c r="AJ40" s="18">
        <v>40</v>
      </c>
      <c r="AK40" s="18">
        <v>37.5</v>
      </c>
      <c r="AL40" s="18">
        <v>40</v>
      </c>
      <c r="AM40" s="18">
        <v>38.200000000000003</v>
      </c>
      <c r="AN40" s="18">
        <v>38.5</v>
      </c>
      <c r="AO40" s="18">
        <v>36.799999999999997</v>
      </c>
      <c r="AP40" s="18">
        <v>41.2</v>
      </c>
      <c r="AQ40" s="18">
        <v>41.2</v>
      </c>
      <c r="AR40" s="21" t="s">
        <v>76</v>
      </c>
      <c r="AS40" s="18">
        <v>40.200000000000003</v>
      </c>
      <c r="AT40" s="18">
        <v>38.5</v>
      </c>
    </row>
    <row r="41" spans="1:46">
      <c r="B41" s="5">
        <v>13</v>
      </c>
      <c r="C41" s="5">
        <f>COUNT($C13:$K13)</f>
        <v>9</v>
      </c>
      <c r="D41" s="7">
        <f>AVERAGE($C13:$K13)</f>
        <v>30.388888888888889</v>
      </c>
      <c r="E41" s="5">
        <f>MIN($C13:$K13)</f>
        <v>28</v>
      </c>
      <c r="F41" s="5">
        <f>MAX($C13:$K13)</f>
        <v>32</v>
      </c>
      <c r="G41" s="8">
        <f>STDEV($C13:$K13)</f>
        <v>1.2878707664634332</v>
      </c>
      <c r="H41" s="8">
        <f t="shared" si="38"/>
        <v>4.2379659591118468</v>
      </c>
      <c r="I41" s="6">
        <v>13</v>
      </c>
      <c r="J41" s="9">
        <f t="shared" si="39"/>
        <v>0.1003871911558547</v>
      </c>
      <c r="K41" s="9">
        <f t="shared" si="39"/>
        <v>6.4830401267949256E-2</v>
      </c>
      <c r="L41" s="9">
        <f t="shared" si="39"/>
        <v>0.12282234824563609</v>
      </c>
      <c r="X41" s="19"/>
      <c r="Y41" s="6">
        <v>6</v>
      </c>
      <c r="Z41" s="18">
        <v>43</v>
      </c>
      <c r="AA41" s="18">
        <v>40.700000000000003</v>
      </c>
      <c r="AB41" s="18">
        <v>48.5</v>
      </c>
      <c r="AC41" s="18">
        <v>42.5</v>
      </c>
      <c r="AD41" s="18">
        <v>44.300000000000004</v>
      </c>
      <c r="AE41" s="18">
        <v>46.3</v>
      </c>
      <c r="AF41" s="18">
        <v>42.4</v>
      </c>
      <c r="AG41" s="18">
        <v>41.4</v>
      </c>
      <c r="AH41" s="18">
        <v>45</v>
      </c>
      <c r="AI41" s="18">
        <v>46.6</v>
      </c>
      <c r="AJ41" s="18">
        <v>47.2</v>
      </c>
      <c r="AK41" s="18">
        <v>49.2</v>
      </c>
      <c r="AL41" s="18">
        <v>48.2</v>
      </c>
      <c r="AM41" s="18">
        <v>42.6</v>
      </c>
      <c r="AN41" s="18">
        <v>43.6</v>
      </c>
      <c r="AO41" s="18">
        <v>45.1</v>
      </c>
      <c r="AP41" s="18">
        <v>43.1</v>
      </c>
      <c r="AQ41" s="18">
        <v>47.8</v>
      </c>
      <c r="AR41" s="18">
        <v>45.8</v>
      </c>
      <c r="AS41" s="18">
        <v>48.7</v>
      </c>
      <c r="AT41" s="18">
        <v>45.5</v>
      </c>
    </row>
    <row r="42" spans="1:46">
      <c r="B42" s="5">
        <v>14</v>
      </c>
      <c r="C42" s="5">
        <f>COUNT($C14:$K14)</f>
        <v>9</v>
      </c>
      <c r="D42" s="7">
        <f>AVERAGE($C14:$K14)</f>
        <v>34.011111111111113</v>
      </c>
      <c r="E42" s="5">
        <f>MIN($C14:$K14)</f>
        <v>32</v>
      </c>
      <c r="F42" s="5">
        <f>MAX($C14:$K14)</f>
        <v>36</v>
      </c>
      <c r="G42" s="8">
        <f>STDEV($C14:$K14)</f>
        <v>1.1952452096164663</v>
      </c>
      <c r="H42" s="8">
        <f t="shared" si="38"/>
        <v>3.5142786300386137</v>
      </c>
      <c r="I42" s="6">
        <v>14</v>
      </c>
      <c r="J42" s="9">
        <f t="shared" si="39"/>
        <v>0.11965298232691679</v>
      </c>
      <c r="K42" s="9">
        <f t="shared" si="39"/>
        <v>9.3182140488813126E-2</v>
      </c>
      <c r="L42" s="9">
        <f t="shared" si="39"/>
        <v>0.14433466293619435</v>
      </c>
      <c r="X42" s="19"/>
      <c r="Y42" s="6">
        <v>14</v>
      </c>
      <c r="Z42" s="18">
        <v>46.1</v>
      </c>
      <c r="AA42" s="18">
        <v>44.5</v>
      </c>
      <c r="AB42" s="18">
        <v>51</v>
      </c>
      <c r="AC42" s="18">
        <v>44.7</v>
      </c>
      <c r="AD42" s="18">
        <v>46.300000000000004</v>
      </c>
      <c r="AE42" s="18">
        <v>46</v>
      </c>
      <c r="AF42" s="18">
        <v>44.1</v>
      </c>
      <c r="AG42" s="18">
        <v>44.3</v>
      </c>
      <c r="AH42" s="18">
        <v>49.7</v>
      </c>
      <c r="AI42" s="18">
        <v>47.5</v>
      </c>
      <c r="AJ42" s="18">
        <v>45.7</v>
      </c>
      <c r="AK42" s="18">
        <v>51</v>
      </c>
      <c r="AL42" s="18">
        <v>49.7</v>
      </c>
      <c r="AM42" s="18">
        <v>48.1</v>
      </c>
      <c r="AN42" s="18">
        <v>49.3</v>
      </c>
      <c r="AO42" s="18">
        <v>48.9</v>
      </c>
      <c r="AP42" s="18">
        <v>49.8</v>
      </c>
      <c r="AQ42" s="18">
        <v>49</v>
      </c>
      <c r="AR42" s="18">
        <v>50</v>
      </c>
      <c r="AS42" s="18">
        <v>49.5</v>
      </c>
      <c r="AT42" s="18">
        <v>47.9</v>
      </c>
    </row>
    <row r="43" spans="1:46">
      <c r="B43" s="5">
        <v>7</v>
      </c>
      <c r="C43" s="5">
        <f>COUNT($C15:$K15)</f>
        <v>9</v>
      </c>
      <c r="D43" s="7">
        <f>AVERAGE($C15:$K15)</f>
        <v>45.966666666666669</v>
      </c>
      <c r="E43" s="5">
        <f>MIN($C15:$K15)</f>
        <v>43</v>
      </c>
      <c r="F43" s="5">
        <f>MAX($C15:$K15)</f>
        <v>49.1</v>
      </c>
      <c r="G43" s="8">
        <f>STDEV($C15:$K15)</f>
        <v>1.8540496217739162</v>
      </c>
      <c r="H43" s="8">
        <f t="shared" si="38"/>
        <v>4.0334654570861117</v>
      </c>
      <c r="I43" s="6">
        <v>7</v>
      </c>
      <c r="J43" s="9">
        <f t="shared" si="39"/>
        <v>0.13162528888100633</v>
      </c>
      <c r="K43" s="9">
        <f t="shared" si="39"/>
        <v>0.1026507330044053</v>
      </c>
      <c r="L43" s="9">
        <f t="shared" si="39"/>
        <v>0.16026376954778732</v>
      </c>
      <c r="X43" s="19"/>
      <c r="Y43" s="6">
        <v>10</v>
      </c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>
        <v>62.3</v>
      </c>
    </row>
    <row r="44" spans="1:46">
      <c r="B44" s="5">
        <v>8</v>
      </c>
      <c r="C44" s="5">
        <f>COUNT($C16:$K16)</f>
        <v>9</v>
      </c>
      <c r="D44" s="7">
        <f>AVERAGE($C16:$K16)</f>
        <v>16.422222222222224</v>
      </c>
      <c r="E44" s="5">
        <f>MIN($C16:$K16)</f>
        <v>14</v>
      </c>
      <c r="F44" s="5">
        <f>MAX($C16:$K16)</f>
        <v>18.7</v>
      </c>
      <c r="G44" s="8">
        <f>STDEV($C16:$K16)</f>
        <v>1.6768853402795447</v>
      </c>
      <c r="H44" s="8">
        <f t="shared" si="38"/>
        <v>10.211074467196143</v>
      </c>
      <c r="I44" s="6">
        <v>8</v>
      </c>
      <c r="J44" s="9">
        <f t="shared" si="39"/>
        <v>0.12297748814638387</v>
      </c>
      <c r="K44" s="9">
        <f t="shared" si="39"/>
        <v>5.367359920513981E-2</v>
      </c>
      <c r="L44" s="9">
        <f t="shared" si="39"/>
        <v>0.17938717006340088</v>
      </c>
      <c r="X44" s="19"/>
      <c r="Y44" s="6">
        <v>12</v>
      </c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>
        <v>21.2</v>
      </c>
    </row>
    <row r="45" spans="1:46">
      <c r="C45" s="5" t="s">
        <v>34</v>
      </c>
      <c r="D45" s="5" t="s">
        <v>34</v>
      </c>
      <c r="E45" s="5" t="s">
        <v>34</v>
      </c>
      <c r="F45" s="5" t="s">
        <v>34</v>
      </c>
      <c r="G45" s="5" t="s">
        <v>34</v>
      </c>
      <c r="H45" s="5" t="s">
        <v>34</v>
      </c>
      <c r="I45" s="5" t="s">
        <v>34</v>
      </c>
      <c r="J45" s="5" t="s">
        <v>34</v>
      </c>
      <c r="K45" s="5" t="s">
        <v>34</v>
      </c>
      <c r="X45" s="19"/>
      <c r="Y45" s="6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6">
      <c r="A46" s="10" t="s">
        <v>35</v>
      </c>
      <c r="B46" s="11"/>
      <c r="C46" s="11" t="s">
        <v>33</v>
      </c>
      <c r="D46" s="11" t="s">
        <v>33</v>
      </c>
      <c r="E46" s="11" t="s">
        <v>33</v>
      </c>
      <c r="F46" s="11" t="s">
        <v>33</v>
      </c>
      <c r="G46" s="11" t="s">
        <v>33</v>
      </c>
      <c r="H46" s="11" t="s">
        <v>33</v>
      </c>
      <c r="I46" s="11" t="s">
        <v>33</v>
      </c>
      <c r="J46" s="11" t="s">
        <v>33</v>
      </c>
      <c r="K46" s="11" t="s">
        <v>33</v>
      </c>
      <c r="Z46" s="5" t="s">
        <v>34</v>
      </c>
      <c r="AA46" s="5" t="s">
        <v>34</v>
      </c>
      <c r="AB46" s="5" t="s">
        <v>34</v>
      </c>
      <c r="AC46" s="5" t="s">
        <v>34</v>
      </c>
      <c r="AD46" s="5" t="s">
        <v>34</v>
      </c>
      <c r="AE46" s="5" t="s">
        <v>34</v>
      </c>
      <c r="AF46" s="5" t="s">
        <v>34</v>
      </c>
      <c r="AG46" s="5" t="s">
        <v>34</v>
      </c>
      <c r="AH46" s="5" t="s">
        <v>34</v>
      </c>
      <c r="AI46" s="5" t="s">
        <v>34</v>
      </c>
      <c r="AJ46" s="5" t="s">
        <v>34</v>
      </c>
      <c r="AK46" s="5" t="s">
        <v>34</v>
      </c>
      <c r="AL46" s="5" t="s">
        <v>34</v>
      </c>
      <c r="AM46" s="5" t="s">
        <v>34</v>
      </c>
      <c r="AN46" s="5" t="s">
        <v>34</v>
      </c>
      <c r="AO46" s="5" t="s">
        <v>34</v>
      </c>
      <c r="AP46" s="5" t="s">
        <v>34</v>
      </c>
      <c r="AQ46" s="5" t="s">
        <v>34</v>
      </c>
      <c r="AR46" s="5" t="s">
        <v>34</v>
      </c>
      <c r="AS46" s="5" t="s">
        <v>34</v>
      </c>
      <c r="AT46" s="5" t="s">
        <v>34</v>
      </c>
    </row>
    <row r="47" spans="1:46">
      <c r="A47" s="26" t="s">
        <v>21</v>
      </c>
      <c r="B47" s="11"/>
      <c r="C47" s="5" t="s">
        <v>22</v>
      </c>
      <c r="D47" s="5" t="s">
        <v>23</v>
      </c>
      <c r="E47" s="5" t="s">
        <v>24</v>
      </c>
      <c r="F47" s="5" t="s">
        <v>25</v>
      </c>
      <c r="G47" s="5" t="s">
        <v>26</v>
      </c>
      <c r="H47" s="5" t="s">
        <v>27</v>
      </c>
      <c r="I47" s="5" t="s">
        <v>28</v>
      </c>
      <c r="J47" s="5" t="s">
        <v>29</v>
      </c>
      <c r="K47" s="5" t="s">
        <v>30</v>
      </c>
      <c r="Z47" s="5" t="s">
        <v>33</v>
      </c>
      <c r="AA47" s="5" t="s">
        <v>33</v>
      </c>
      <c r="AB47" s="5" t="s">
        <v>33</v>
      </c>
      <c r="AC47" s="5" t="s">
        <v>33</v>
      </c>
      <c r="AD47" s="5" t="s">
        <v>33</v>
      </c>
      <c r="AE47" s="5" t="s">
        <v>33</v>
      </c>
      <c r="AF47" s="5" t="s">
        <v>33</v>
      </c>
      <c r="AG47" s="5" t="s">
        <v>33</v>
      </c>
      <c r="AH47" s="5" t="s">
        <v>33</v>
      </c>
      <c r="AI47" s="5" t="s">
        <v>33</v>
      </c>
      <c r="AJ47" s="5" t="s">
        <v>33</v>
      </c>
      <c r="AK47" s="5" t="s">
        <v>33</v>
      </c>
      <c r="AL47" s="5" t="s">
        <v>33</v>
      </c>
      <c r="AM47" s="5" t="s">
        <v>33</v>
      </c>
      <c r="AN47" s="5" t="s">
        <v>33</v>
      </c>
      <c r="AO47" s="5" t="s">
        <v>33</v>
      </c>
      <c r="AP47" s="5" t="s">
        <v>33</v>
      </c>
      <c r="AQ47" s="5" t="s">
        <v>33</v>
      </c>
      <c r="AR47" s="5" t="s">
        <v>33</v>
      </c>
      <c r="AS47" s="5" t="s">
        <v>33</v>
      </c>
      <c r="AT47" s="5" t="s">
        <v>33</v>
      </c>
    </row>
    <row r="48" spans="1:46">
      <c r="A48" s="27">
        <v>246.9375</v>
      </c>
      <c r="B48" s="6">
        <v>1</v>
      </c>
      <c r="C48" s="28">
        <v>292</v>
      </c>
      <c r="D48" s="28">
        <v>298</v>
      </c>
      <c r="E48" s="28">
        <v>273.5</v>
      </c>
      <c r="F48" s="28">
        <v>285</v>
      </c>
      <c r="G48" s="28">
        <v>294</v>
      </c>
      <c r="H48" s="28">
        <v>292</v>
      </c>
      <c r="I48" s="28">
        <v>295</v>
      </c>
      <c r="J48" s="28">
        <v>275</v>
      </c>
      <c r="K48" s="28">
        <v>268.7</v>
      </c>
      <c r="X48" s="22" t="s">
        <v>0</v>
      </c>
      <c r="Y48" s="11"/>
      <c r="Z48" s="23" t="str">
        <f t="shared" ref="Z48:AR48" si="40">Z35</f>
        <v xml:space="preserve">DP-2098        </v>
      </c>
      <c r="AA48" s="23" t="str">
        <f t="shared" si="40"/>
        <v xml:space="preserve">DP-2817        </v>
      </c>
      <c r="AB48" s="23" t="str">
        <f t="shared" si="40"/>
        <v xml:space="preserve">DP-2827        </v>
      </c>
      <c r="AC48" s="23" t="str">
        <f t="shared" si="40"/>
        <v xml:space="preserve">DP-2891        </v>
      </c>
      <c r="AD48" s="23" t="str">
        <f t="shared" si="40"/>
        <v xml:space="preserve">DP-3091       </v>
      </c>
      <c r="AE48" s="23" t="str">
        <f t="shared" si="40"/>
        <v xml:space="preserve">DP-3092        </v>
      </c>
      <c r="AF48" s="23" t="str">
        <f t="shared" si="40"/>
        <v xml:space="preserve">DP-3094        </v>
      </c>
      <c r="AG48" s="23" t="str">
        <f t="shared" si="40"/>
        <v xml:space="preserve">DP-3100        </v>
      </c>
      <c r="AH48" s="23" t="str">
        <f t="shared" si="40"/>
        <v xml:space="preserve">DP-4152        </v>
      </c>
      <c r="AI48" s="23" t="str">
        <f t="shared" si="40"/>
        <v xml:space="preserve">DP-4161        </v>
      </c>
      <c r="AJ48" s="23" t="str">
        <f t="shared" si="40"/>
        <v xml:space="preserve">DP-4164        </v>
      </c>
      <c r="AK48" s="23" t="str">
        <f t="shared" si="40"/>
        <v xml:space="preserve">DP-4739        </v>
      </c>
      <c r="AL48" s="23" t="str">
        <f t="shared" si="40"/>
        <v xml:space="preserve">DP-4746        </v>
      </c>
      <c r="AM48" s="23" t="str">
        <f t="shared" si="40"/>
        <v xml:space="preserve">DP-4748        </v>
      </c>
      <c r="AN48" s="23" t="str">
        <f t="shared" si="40"/>
        <v xml:space="preserve">DP-4753        </v>
      </c>
      <c r="AO48" s="23" t="str">
        <f t="shared" si="40"/>
        <v xml:space="preserve">DP-4754        </v>
      </c>
      <c r="AP48" s="23" t="str">
        <f t="shared" si="40"/>
        <v xml:space="preserve">DP-4756        </v>
      </c>
      <c r="AQ48" s="23" t="str">
        <f t="shared" si="40"/>
        <v xml:space="preserve">DP-4758        </v>
      </c>
      <c r="AR48" s="23" t="str">
        <f t="shared" si="40"/>
        <v xml:space="preserve">DP-4765        </v>
      </c>
      <c r="AS48" s="23" t="str">
        <f t="shared" ref="AS48:AT48" si="41">AS35</f>
        <v xml:space="preserve">DP-4766        </v>
      </c>
      <c r="AT48" s="23" t="str">
        <f t="shared" si="41"/>
        <v xml:space="preserve">DP-4767        </v>
      </c>
    </row>
    <row r="49" spans="1:46">
      <c r="A49" s="27">
        <v>25.615625000000001</v>
      </c>
      <c r="B49" s="6">
        <v>3</v>
      </c>
      <c r="C49" s="28">
        <v>41.5</v>
      </c>
      <c r="D49" s="28">
        <v>43</v>
      </c>
      <c r="E49" s="28">
        <v>40.299999999999997</v>
      </c>
      <c r="F49" s="28">
        <v>43</v>
      </c>
      <c r="G49" s="28">
        <v>41</v>
      </c>
      <c r="H49" s="28">
        <v>40</v>
      </c>
      <c r="I49" s="28">
        <v>39.200000000000003</v>
      </c>
      <c r="J49" s="28">
        <v>42.5</v>
      </c>
      <c r="K49" s="28">
        <v>40.299999999999997</v>
      </c>
      <c r="X49" s="5">
        <v>1.6419999999999999</v>
      </c>
      <c r="Y49" s="6">
        <v>8</v>
      </c>
      <c r="Z49" s="1">
        <f t="shared" ref="Z49:AT49" si="42">LOG10(Z36)-$X49</f>
        <v>2.6385916690000233E-2</v>
      </c>
      <c r="AA49" s="1">
        <f t="shared" si="42"/>
        <v>4.5528961214634345E-2</v>
      </c>
      <c r="AB49" s="1">
        <f t="shared" si="42"/>
        <v>9.8362689494243982E-2</v>
      </c>
      <c r="AC49" s="1">
        <f t="shared" si="42"/>
        <v>9.9939077729199077E-2</v>
      </c>
      <c r="AD49" s="1">
        <f t="shared" si="42"/>
        <v>7.2329759745233257E-2</v>
      </c>
      <c r="AE49" s="1">
        <f t="shared" si="42"/>
        <v>5.6970004336018842E-2</v>
      </c>
      <c r="AF49" s="1">
        <f t="shared" si="42"/>
        <v>0.11004844781943857</v>
      </c>
      <c r="AG49" s="1">
        <f t="shared" si="42"/>
        <v>5.0846919277230063E-2</v>
      </c>
      <c r="AH49" s="1">
        <f t="shared" si="42"/>
        <v>6.9807229041191077E-2</v>
      </c>
      <c r="AI49" s="1">
        <f t="shared" si="42"/>
        <v>7.5670503002262191E-2</v>
      </c>
      <c r="AJ49" s="1">
        <f t="shared" si="42"/>
        <v>6.5570176097936361E-2</v>
      </c>
      <c r="AK49" s="1">
        <f t="shared" si="42"/>
        <v>4.2845361644412661E-2</v>
      </c>
      <c r="AL49" s="1">
        <f t="shared" si="42"/>
        <v>7.8159303405956893E-2</v>
      </c>
      <c r="AM49" s="1">
        <f t="shared" si="42"/>
        <v>0.12885201164214433</v>
      </c>
      <c r="AN49" s="1">
        <f t="shared" si="42"/>
        <v>0.10385519517372899</v>
      </c>
      <c r="AO49" s="1">
        <f t="shared" si="42"/>
        <v>5.2605198933568742E-2</v>
      </c>
      <c r="AP49" s="1">
        <f t="shared" si="42"/>
        <v>9.9939077729199077E-2</v>
      </c>
      <c r="AQ49" s="1">
        <f t="shared" si="42"/>
        <v>5.5229342759717692E-2</v>
      </c>
      <c r="AR49" s="1">
        <f t="shared" si="42"/>
        <v>8.5541257028556528E-2</v>
      </c>
      <c r="AS49" s="1">
        <f t="shared" si="42"/>
        <v>5.9567985055927419E-2</v>
      </c>
      <c r="AT49" s="1">
        <f t="shared" si="42"/>
        <v>4.2845361644412661E-2</v>
      </c>
    </row>
    <row r="50" spans="1:46">
      <c r="A50" s="27">
        <v>25.390625</v>
      </c>
      <c r="B50" s="6">
        <v>4</v>
      </c>
      <c r="C50" s="28">
        <v>41</v>
      </c>
      <c r="D50" s="28">
        <v>41</v>
      </c>
      <c r="E50" s="28">
        <v>37.200000000000003</v>
      </c>
      <c r="F50" s="28">
        <v>39.200000000000003</v>
      </c>
      <c r="G50" s="28">
        <v>38</v>
      </c>
      <c r="H50" s="28">
        <v>36</v>
      </c>
      <c r="I50" s="28">
        <v>38</v>
      </c>
      <c r="J50" s="28">
        <v>38</v>
      </c>
      <c r="K50" s="28">
        <v>36.5</v>
      </c>
      <c r="X50" s="9">
        <v>1.8839999999999999</v>
      </c>
      <c r="Y50" s="3">
        <v>1</v>
      </c>
      <c r="Z50" s="1">
        <f t="shared" ref="Z50:AT50" si="43">LOG10(Z37)-$X50</f>
        <v>4.5418925714292735E-2</v>
      </c>
      <c r="AA50" s="1">
        <f t="shared" si="43"/>
        <v>6.5877704036874762E-2</v>
      </c>
      <c r="AB50" s="1">
        <f t="shared" si="43"/>
        <v>6.294327069782546E-2</v>
      </c>
      <c r="AC50" s="1">
        <f t="shared" si="43"/>
        <v>8.1201701025912065E-2</v>
      </c>
      <c r="AD50" s="1">
        <f t="shared" si="43"/>
        <v>5.8999593366040548E-2</v>
      </c>
      <c r="AE50" s="1">
        <f t="shared" si="43"/>
        <v>6.0482672150168781E-2</v>
      </c>
      <c r="AF50" s="1">
        <f t="shared" si="43"/>
        <v>8.0730921053629556E-2</v>
      </c>
      <c r="AG50" s="1">
        <f t="shared" si="43"/>
        <v>6.097590841204803E-2</v>
      </c>
      <c r="AH50" s="1">
        <f t="shared" si="43"/>
        <v>9.0971994298069125E-2</v>
      </c>
      <c r="AI50" s="1">
        <f t="shared" si="43"/>
        <v>4.6949031167523136E-2</v>
      </c>
      <c r="AJ50" s="1">
        <f t="shared" si="43"/>
        <v>4.5418925714292735E-2</v>
      </c>
      <c r="AK50" s="1">
        <f t="shared" si="43"/>
        <v>5.6516484932567446E-2</v>
      </c>
      <c r="AL50" s="1">
        <f t="shared" si="43"/>
        <v>8.0259630196849008E-2</v>
      </c>
      <c r="AM50" s="1">
        <f t="shared" si="43"/>
        <v>8.6346876230093406E-2</v>
      </c>
      <c r="AN50" s="1">
        <f t="shared" si="43"/>
        <v>7.2648579205203401E-2</v>
      </c>
      <c r="AO50" s="1">
        <f t="shared" si="43"/>
        <v>6.9276336667304372E-2</v>
      </c>
      <c r="AP50" s="1">
        <f t="shared" si="43"/>
        <v>7.9787827345555451E-2</v>
      </c>
      <c r="AQ50" s="1">
        <f t="shared" si="43"/>
        <v>7.0242509439325085E-2</v>
      </c>
      <c r="AR50" s="1">
        <f t="shared" si="43"/>
        <v>5.8999593366040548E-2</v>
      </c>
      <c r="AS50" s="1">
        <f t="shared" si="43"/>
        <v>6.3433721887050876E-2</v>
      </c>
      <c r="AT50" s="1">
        <f t="shared" si="43"/>
        <v>5.4519725176491951E-2</v>
      </c>
    </row>
    <row r="51" spans="1:46">
      <c r="A51" s="27">
        <v>39.893749999999997</v>
      </c>
      <c r="B51" s="6">
        <v>5</v>
      </c>
      <c r="C51" s="28">
        <v>57</v>
      </c>
      <c r="D51" s="28">
        <v>55</v>
      </c>
      <c r="E51" s="28">
        <v>58.7</v>
      </c>
      <c r="F51" s="28">
        <v>59</v>
      </c>
      <c r="G51" s="28">
        <v>56.3</v>
      </c>
      <c r="H51" s="28">
        <v>59</v>
      </c>
      <c r="I51" s="28">
        <v>55.5</v>
      </c>
      <c r="J51" s="28">
        <v>50.7</v>
      </c>
      <c r="K51" s="28">
        <v>55</v>
      </c>
      <c r="X51" s="9">
        <v>1.39</v>
      </c>
      <c r="Y51" s="3">
        <v>3</v>
      </c>
      <c r="Z51" s="1">
        <f t="shared" ref="Z51:AT51" si="44">LOG10(Z38)-$X51</f>
        <v>0.15654266347813106</v>
      </c>
      <c r="AA51" s="1">
        <f t="shared" si="44"/>
        <v>0.14147891704225524</v>
      </c>
      <c r="AB51" s="1">
        <f t="shared" si="44"/>
        <v>0.2010646070264992</v>
      </c>
      <c r="AC51" s="1">
        <f t="shared" si="44"/>
        <v>0.15654266347813106</v>
      </c>
      <c r="AD51" s="1">
        <f t="shared" si="44"/>
        <v>0.17584781867351773</v>
      </c>
      <c r="AE51" s="1">
        <f t="shared" si="44"/>
        <v>0.17937390961504596</v>
      </c>
      <c r="AF51" s="1">
        <f t="shared" si="44"/>
        <v>0.15282542695918</v>
      </c>
      <c r="AG51" s="1">
        <f t="shared" si="44"/>
        <v>0.14529412004277065</v>
      </c>
      <c r="AH51" s="1">
        <f t="shared" si="44"/>
        <v>0.19206336291170878</v>
      </c>
      <c r="AI51" s="1">
        <f t="shared" si="44"/>
        <v>0.17820172406699508</v>
      </c>
      <c r="AJ51" s="1">
        <f t="shared" si="44"/>
        <v>0.17229286445647474</v>
      </c>
      <c r="AK51" s="1">
        <f t="shared" si="44"/>
        <v>0.1977109650189115</v>
      </c>
      <c r="AL51" s="1">
        <f t="shared" si="44"/>
        <v>0.1909249756756195</v>
      </c>
      <c r="AM51" s="1">
        <f t="shared" si="44"/>
        <v>0.16266821611219329</v>
      </c>
      <c r="AN51" s="1">
        <f t="shared" si="44"/>
        <v>0.18287160220048015</v>
      </c>
      <c r="AO51" s="1">
        <f t="shared" si="44"/>
        <v>0.1863413502057929</v>
      </c>
      <c r="AP51" s="1">
        <f t="shared" si="44"/>
        <v>0.17110138364905603</v>
      </c>
      <c r="AQ51" s="1">
        <f t="shared" si="44"/>
        <v>0.20217675739586682</v>
      </c>
      <c r="AR51" s="1">
        <f t="shared" si="44"/>
        <v>0.18518784492766116</v>
      </c>
      <c r="AS51" s="1">
        <f t="shared" si="44"/>
        <v>0.19546072950850069</v>
      </c>
      <c r="AT51" s="1">
        <f t="shared" si="44"/>
        <v>0.18978359661681021</v>
      </c>
    </row>
    <row r="52" spans="1:46">
      <c r="A52" s="27">
        <v>34.593548387096774</v>
      </c>
      <c r="B52" s="6">
        <v>6</v>
      </c>
      <c r="C52" s="28">
        <v>44</v>
      </c>
      <c r="D52" s="28">
        <v>43.5</v>
      </c>
      <c r="E52" s="28">
        <v>45.5</v>
      </c>
      <c r="F52" s="28">
        <v>45</v>
      </c>
      <c r="G52" s="28">
        <v>47.4</v>
      </c>
      <c r="H52" s="28">
        <v>45</v>
      </c>
      <c r="I52" s="28">
        <v>44</v>
      </c>
      <c r="J52" s="28">
        <v>42.5</v>
      </c>
      <c r="K52" s="28">
        <v>42</v>
      </c>
      <c r="X52" s="9">
        <v>1.6140000000000001</v>
      </c>
      <c r="Y52" s="3">
        <v>4</v>
      </c>
      <c r="Z52" s="1">
        <f t="shared" ref="Z52:AT52" si="45">LOG10(Z39)-$X52</f>
        <v>0.12950976472842957</v>
      </c>
      <c r="AA52" s="1">
        <f t="shared" si="45"/>
        <v>0.15832170672291968</v>
      </c>
      <c r="AB52" s="1">
        <f t="shared" si="45"/>
        <v>0.17558071216442528</v>
      </c>
      <c r="AC52" s="1">
        <f t="shared" si="45"/>
        <v>0.13418802700620036</v>
      </c>
      <c r="AD52" s="1">
        <f t="shared" si="45"/>
        <v>0.15685201164214413</v>
      </c>
      <c r="AE52" s="1">
        <f t="shared" si="45"/>
        <v>0.15092298464988851</v>
      </c>
      <c r="AF52" s="1">
        <f t="shared" si="45"/>
        <v>0.12636268949424379</v>
      </c>
      <c r="AG52" s="1">
        <f t="shared" si="45"/>
        <v>0.14339602879302404</v>
      </c>
      <c r="AH52" s="1">
        <f t="shared" si="45"/>
        <v>0.18808925788173259</v>
      </c>
      <c r="AI52" s="1">
        <f t="shared" si="45"/>
        <v>0.13418802700620036</v>
      </c>
      <c r="AJ52" s="1">
        <f t="shared" si="45"/>
        <v>0.14187485567249136</v>
      </c>
      <c r="AK52" s="1">
        <f t="shared" si="45"/>
        <v>0.16270118398841071</v>
      </c>
      <c r="AL52" s="1">
        <f t="shared" si="45"/>
        <v>0.14187485567249136</v>
      </c>
      <c r="AM52" s="1">
        <f t="shared" si="45"/>
        <v>0.13958305889290656</v>
      </c>
      <c r="AN52" s="1">
        <f t="shared" si="45"/>
        <v>0.14415462196738993</v>
      </c>
      <c r="AO52" s="1">
        <f t="shared" si="45"/>
        <v>0.12950976472842957</v>
      </c>
      <c r="AP52" s="1">
        <f t="shared" si="45"/>
        <v>0.14491189239797331</v>
      </c>
      <c r="AQ52" s="1">
        <f t="shared" si="45"/>
        <v>0.16631731214015111</v>
      </c>
      <c r="AR52" s="1">
        <f t="shared" si="45"/>
        <v>0.1619743311293691</v>
      </c>
      <c r="AS52" s="1">
        <f t="shared" si="45"/>
        <v>0.14717581315573125</v>
      </c>
      <c r="AT52" s="1">
        <f t="shared" si="45"/>
        <v>0.16415125038364353</v>
      </c>
    </row>
    <row r="53" spans="1:46">
      <c r="A53" s="27">
        <v>38.384374999999999</v>
      </c>
      <c r="B53" s="6">
        <v>10</v>
      </c>
      <c r="C53" s="28">
        <v>54.6</v>
      </c>
      <c r="D53" s="28">
        <v>53.7</v>
      </c>
      <c r="E53" s="28">
        <v>53</v>
      </c>
      <c r="F53" s="28">
        <v>55</v>
      </c>
      <c r="G53" s="28">
        <v>57.3</v>
      </c>
      <c r="H53" s="28">
        <v>56</v>
      </c>
      <c r="I53" s="28">
        <v>54.5</v>
      </c>
      <c r="J53" s="28">
        <v>55.3</v>
      </c>
      <c r="K53" s="28">
        <v>54.5</v>
      </c>
      <c r="X53" s="9">
        <v>1.4890000000000001</v>
      </c>
      <c r="Y53" s="3">
        <v>5</v>
      </c>
      <c r="Z53" s="1">
        <f t="shared" ref="Z53:AQ53" si="46">LOG10(Z40)-$X53</f>
        <v>7.4481085394410673E-2</v>
      </c>
      <c r="AA53" s="1">
        <f t="shared" si="46"/>
        <v>0.12166016308987992</v>
      </c>
      <c r="AB53" s="1">
        <f t="shared" si="46"/>
        <v>9.0783596616810014E-2</v>
      </c>
      <c r="AC53" s="1">
        <f t="shared" si="46"/>
        <v>8.503126772771874E-2</v>
      </c>
      <c r="AD53" s="1">
        <f t="shared" si="46"/>
        <v>9.7587304671754804E-2</v>
      </c>
      <c r="AE53" s="1">
        <f t="shared" si="46"/>
        <v>8.73413502057927E-2</v>
      </c>
      <c r="AF53" s="1">
        <f t="shared" si="46"/>
        <v>6.1228353055093887E-2</v>
      </c>
      <c r="AG53" s="1">
        <f t="shared" si="46"/>
        <v>0.10094960132570763</v>
      </c>
      <c r="AH53" s="1">
        <f t="shared" si="46"/>
        <v>0.11305999132796218</v>
      </c>
      <c r="AI53" s="1">
        <f t="shared" si="46"/>
        <v>8.2708831808687489E-2</v>
      </c>
      <c r="AJ53" s="1">
        <f t="shared" si="46"/>
        <v>0.11305999132796218</v>
      </c>
      <c r="AK53" s="1">
        <f t="shared" si="46"/>
        <v>8.503126772771874E-2</v>
      </c>
      <c r="AL53" s="1">
        <f t="shared" si="46"/>
        <v>0.11305999132796218</v>
      </c>
      <c r="AM53" s="1">
        <f t="shared" si="46"/>
        <v>9.306336291170858E-2</v>
      </c>
      <c r="AN53" s="1">
        <f t="shared" si="46"/>
        <v>9.6460729508500487E-2</v>
      </c>
      <c r="AO53" s="1">
        <f t="shared" si="46"/>
        <v>7.6847818673517532E-2</v>
      </c>
      <c r="AP53" s="1">
        <f t="shared" si="46"/>
        <v>0.12589721603313442</v>
      </c>
      <c r="AQ53" s="1">
        <f t="shared" si="46"/>
        <v>0.12589721603313442</v>
      </c>
      <c r="AR53" s="1"/>
      <c r="AS53" s="1">
        <f t="shared" ref="AS53:AT55" si="47">LOG10(AS40)-$X53</f>
        <v>0.11522605308446998</v>
      </c>
      <c r="AT53" s="1">
        <f t="shared" si="47"/>
        <v>9.6460729508500487E-2</v>
      </c>
    </row>
    <row r="54" spans="1:46">
      <c r="A54" s="27">
        <v>37.6</v>
      </c>
      <c r="B54" s="6">
        <v>11</v>
      </c>
      <c r="C54" s="28">
        <v>54</v>
      </c>
      <c r="D54" s="28">
        <v>51</v>
      </c>
      <c r="E54" s="28">
        <v>54.2</v>
      </c>
      <c r="F54" s="28">
        <v>59</v>
      </c>
      <c r="G54" s="28">
        <v>55.8</v>
      </c>
      <c r="H54" s="28">
        <v>57.2</v>
      </c>
      <c r="I54" s="28">
        <v>55</v>
      </c>
      <c r="J54" s="28">
        <v>55</v>
      </c>
      <c r="K54" s="28">
        <v>55</v>
      </c>
      <c r="X54" s="9">
        <v>1.5509999999999999</v>
      </c>
      <c r="Y54" s="3">
        <v>6</v>
      </c>
      <c r="Z54" s="1">
        <f t="shared" ref="Z54:AQ54" si="48">LOG10(Z41)-$X54</f>
        <v>8.2468455579586486E-2</v>
      </c>
      <c r="AA54" s="1">
        <f t="shared" si="48"/>
        <v>5.859440922522019E-2</v>
      </c>
      <c r="AB54" s="1">
        <f t="shared" si="48"/>
        <v>0.13474173860226379</v>
      </c>
      <c r="AC54" s="1">
        <f t="shared" si="48"/>
        <v>7.7388930050311666E-2</v>
      </c>
      <c r="AD54" s="1">
        <f t="shared" si="48"/>
        <v>9.5403726223069585E-2</v>
      </c>
      <c r="AE54" s="1">
        <f t="shared" si="48"/>
        <v>0.11458099101795316</v>
      </c>
      <c r="AF54" s="1">
        <f t="shared" si="48"/>
        <v>7.6365856592732761E-2</v>
      </c>
      <c r="AG54" s="1">
        <f t="shared" si="48"/>
        <v>6.600034112089892E-2</v>
      </c>
      <c r="AH54" s="1">
        <f t="shared" si="48"/>
        <v>0.10221251377534379</v>
      </c>
      <c r="AI54" s="1">
        <f t="shared" si="48"/>
        <v>0.1173859166900002</v>
      </c>
      <c r="AJ54" s="1">
        <f t="shared" si="48"/>
        <v>0.12294199863408783</v>
      </c>
      <c r="AK54" s="1">
        <f t="shared" si="48"/>
        <v>0.14096510276736041</v>
      </c>
      <c r="AL54" s="1">
        <f t="shared" si="48"/>
        <v>0.13204703823884967</v>
      </c>
      <c r="AM54" s="1">
        <f t="shared" si="48"/>
        <v>7.8409599102718941E-2</v>
      </c>
      <c r="AN54" s="1">
        <f t="shared" si="48"/>
        <v>8.8486489268586155E-2</v>
      </c>
      <c r="AO54" s="1">
        <f t="shared" si="48"/>
        <v>0.10317654187796066</v>
      </c>
      <c r="AP54" s="1">
        <f t="shared" si="48"/>
        <v>8.3477270160731587E-2</v>
      </c>
      <c r="AQ54" s="1">
        <f t="shared" si="48"/>
        <v>0.12842789661211884</v>
      </c>
      <c r="AR54" s="1">
        <f>LOG10(AR41)-$X54</f>
        <v>0.10986547800386925</v>
      </c>
      <c r="AS54" s="1">
        <f t="shared" si="47"/>
        <v>0.13652896121463431</v>
      </c>
      <c r="AT54" s="1">
        <f t="shared" si="47"/>
        <v>0.10701139665711246</v>
      </c>
    </row>
    <row r="55" spans="1:46">
      <c r="A55" s="27">
        <v>30.193750000000001</v>
      </c>
      <c r="B55" s="6">
        <v>12</v>
      </c>
      <c r="C55" s="28">
        <v>42.5</v>
      </c>
      <c r="D55" s="28">
        <v>40</v>
      </c>
      <c r="E55" s="28">
        <v>40.5</v>
      </c>
      <c r="F55" s="28">
        <v>44</v>
      </c>
      <c r="G55" s="28">
        <v>41.6</v>
      </c>
      <c r="H55" s="28">
        <v>43</v>
      </c>
      <c r="I55" s="28">
        <v>39.5</v>
      </c>
      <c r="J55" s="28">
        <v>40</v>
      </c>
      <c r="K55" s="28">
        <v>40</v>
      </c>
      <c r="X55" s="9">
        <v>1.5640000000000001</v>
      </c>
      <c r="Y55" s="3">
        <v>14</v>
      </c>
      <c r="Z55" s="1">
        <f t="shared" ref="Z55:AQ55" si="49">LOG10(Z42)-$X55</f>
        <v>9.9700925389648143E-2</v>
      </c>
      <c r="AA55" s="1">
        <f t="shared" si="49"/>
        <v>8.4360010980931488E-2</v>
      </c>
      <c r="AB55" s="1">
        <f t="shared" si="49"/>
        <v>0.14357017609793621</v>
      </c>
      <c r="AC55" s="1">
        <f t="shared" si="49"/>
        <v>8.6307523131936348E-2</v>
      </c>
      <c r="AD55" s="1">
        <f t="shared" si="49"/>
        <v>0.10158099101795304</v>
      </c>
      <c r="AE55" s="1">
        <f t="shared" si="49"/>
        <v>9.8757831681574038E-2</v>
      </c>
      <c r="AF55" s="1">
        <f t="shared" si="49"/>
        <v>8.043858946783855E-2</v>
      </c>
      <c r="AG55" s="1">
        <f t="shared" si="49"/>
        <v>8.2403726223069462E-2</v>
      </c>
      <c r="AH55" s="1">
        <f t="shared" si="49"/>
        <v>0.13235638873333211</v>
      </c>
      <c r="AI55" s="1">
        <f t="shared" si="49"/>
        <v>0.11269360962486652</v>
      </c>
      <c r="AJ55" s="1">
        <f t="shared" si="49"/>
        <v>9.5916200069850133E-2</v>
      </c>
      <c r="AK55" s="1">
        <f t="shared" si="49"/>
        <v>0.14357017609793621</v>
      </c>
      <c r="AL55" s="1">
        <f t="shared" si="49"/>
        <v>0.13235638873333211</v>
      </c>
      <c r="AM55" s="1">
        <f t="shared" si="49"/>
        <v>0.11814507637383165</v>
      </c>
      <c r="AN55" s="1">
        <f t="shared" si="49"/>
        <v>0.12884691927722991</v>
      </c>
      <c r="AO55" s="1">
        <f t="shared" si="49"/>
        <v>0.12530885912362022</v>
      </c>
      <c r="AP55" s="1">
        <f t="shared" si="49"/>
        <v>0.13322934275971754</v>
      </c>
      <c r="AQ55" s="1">
        <f t="shared" si="49"/>
        <v>0.12619608002851357</v>
      </c>
      <c r="AR55" s="1">
        <f>LOG10(AR42)-$X55</f>
        <v>0.13497000433601869</v>
      </c>
      <c r="AS55" s="1">
        <f t="shared" si="47"/>
        <v>0.13060519893356859</v>
      </c>
      <c r="AT55" s="1">
        <f t="shared" si="47"/>
        <v>0.11633551341456316</v>
      </c>
    </row>
    <row r="56" spans="1:46">
      <c r="A56" s="27">
        <v>23.2</v>
      </c>
      <c r="B56" s="6" t="s">
        <v>31</v>
      </c>
      <c r="C56" s="28">
        <v>31</v>
      </c>
      <c r="D56" s="28">
        <v>30</v>
      </c>
      <c r="E56" s="28">
        <v>30.2</v>
      </c>
      <c r="F56" s="28">
        <v>33</v>
      </c>
      <c r="G56" s="28">
        <v>30.7</v>
      </c>
      <c r="H56" s="28">
        <v>32</v>
      </c>
      <c r="I56" s="28">
        <v>29</v>
      </c>
      <c r="J56" s="28">
        <v>31</v>
      </c>
      <c r="K56" s="28">
        <v>31</v>
      </c>
      <c r="Y56" s="3" t="s">
        <v>11</v>
      </c>
      <c r="Z56" s="3" t="s">
        <v>12</v>
      </c>
      <c r="AA56" s="3" t="s">
        <v>13</v>
      </c>
      <c r="AB56" s="3" t="s">
        <v>14</v>
      </c>
      <c r="AC56" s="3" t="s">
        <v>15</v>
      </c>
      <c r="AD56" s="3" t="s">
        <v>16</v>
      </c>
      <c r="AE56" s="3" t="s">
        <v>17</v>
      </c>
      <c r="AF56" s="3"/>
      <c r="AG56" s="3" t="s">
        <v>18</v>
      </c>
      <c r="AH56" s="3" t="s">
        <v>19</v>
      </c>
      <c r="AI56" s="3" t="s">
        <v>20</v>
      </c>
      <c r="AS56" s="1"/>
    </row>
    <row r="57" spans="1:46">
      <c r="A57" s="27">
        <v>26.115625000000001</v>
      </c>
      <c r="B57" s="6">
        <v>14</v>
      </c>
      <c r="C57" s="28">
        <v>35.6</v>
      </c>
      <c r="D57" s="28">
        <v>35.4</v>
      </c>
      <c r="E57" s="28">
        <v>35</v>
      </c>
      <c r="F57" s="28">
        <v>38</v>
      </c>
      <c r="G57" s="28">
        <v>37</v>
      </c>
      <c r="H57" s="28">
        <v>36.5</v>
      </c>
      <c r="I57" s="28">
        <v>35</v>
      </c>
      <c r="J57" s="28">
        <v>35</v>
      </c>
      <c r="K57" s="28">
        <v>34</v>
      </c>
      <c r="Y57" s="6">
        <v>8</v>
      </c>
      <c r="Z57" s="5">
        <f t="shared" ref="Z57:Z63" si="50">COUNT(Z36:AX36)</f>
        <v>21</v>
      </c>
      <c r="AA57" s="7">
        <f t="shared" ref="AA57:AA63" si="51">AVERAGE(Z36:AX36)</f>
        <v>51.904761904761912</v>
      </c>
      <c r="AB57" s="5">
        <f t="shared" ref="AB57:AB63" si="52">MIN(Z36:AX36)</f>
        <v>46.6</v>
      </c>
      <c r="AC57" s="5">
        <f t="shared" ref="AC57:AC63" si="53">MAX(Z36:AX36)</f>
        <v>59</v>
      </c>
      <c r="AD57" s="8">
        <f t="shared" ref="AD57:AD63" si="54">STDEV(Z36:AX36)</f>
        <v>3.2172155958959601</v>
      </c>
      <c r="AE57" s="8">
        <f t="shared" ref="AE57:AE63" si="55">AD57*100/AA57</f>
        <v>6.1983052764968027</v>
      </c>
      <c r="AF57" s="6">
        <v>8</v>
      </c>
      <c r="AG57" s="9">
        <f>LOG10(AA57)-$X49</f>
        <v>7.3207203206704596E-2</v>
      </c>
      <c r="AH57" s="9">
        <f t="shared" ref="AH57:AH63" si="56">LOG10(AB57)-$X49</f>
        <v>2.6385916690000233E-2</v>
      </c>
      <c r="AI57" s="9">
        <f t="shared" ref="AI57:AI63" si="57">LOG10(AC57)-$X49</f>
        <v>0.12885201164214433</v>
      </c>
      <c r="AS57" s="1"/>
    </row>
    <row r="58" spans="1:46">
      <c r="A58" s="27">
        <v>36.020689655172397</v>
      </c>
      <c r="B58" s="6">
        <v>7</v>
      </c>
      <c r="C58" s="28">
        <v>50</v>
      </c>
      <c r="D58" s="28">
        <v>49</v>
      </c>
      <c r="E58" s="28">
        <v>51.7</v>
      </c>
      <c r="F58" s="28">
        <v>56</v>
      </c>
      <c r="G58" s="28">
        <v>52</v>
      </c>
      <c r="H58" s="28">
        <v>52</v>
      </c>
      <c r="I58" s="28">
        <v>50</v>
      </c>
      <c r="J58" s="28">
        <v>53</v>
      </c>
      <c r="K58" s="28">
        <v>50</v>
      </c>
      <c r="Y58" s="3">
        <v>1</v>
      </c>
      <c r="Z58" s="5">
        <f t="shared" si="50"/>
        <v>21</v>
      </c>
      <c r="AA58" s="7">
        <f t="shared" si="51"/>
        <v>89.223809523809521</v>
      </c>
      <c r="AB58" s="5">
        <f t="shared" si="52"/>
        <v>85</v>
      </c>
      <c r="AC58" s="5">
        <f t="shared" si="53"/>
        <v>94.4</v>
      </c>
      <c r="AD58" s="8">
        <f t="shared" si="54"/>
        <v>2.7429737078405925</v>
      </c>
      <c r="AE58" s="8">
        <f t="shared" si="55"/>
        <v>3.0742620411299804</v>
      </c>
      <c r="AF58" s="3">
        <v>1</v>
      </c>
      <c r="AG58" s="9">
        <f t="shared" ref="AG58:AG63" si="58">LOG10(AA58)-$X50</f>
        <v>6.6480762055666442E-2</v>
      </c>
      <c r="AH58" s="9">
        <f t="shared" si="56"/>
        <v>4.5418925714292735E-2</v>
      </c>
      <c r="AI58" s="9">
        <f t="shared" si="57"/>
        <v>9.0971994298069125E-2</v>
      </c>
    </row>
    <row r="59" spans="1:46">
      <c r="A59" s="27">
        <v>8.3206896551724192</v>
      </c>
      <c r="B59" s="6">
        <v>8</v>
      </c>
      <c r="C59" s="28">
        <v>13.1</v>
      </c>
      <c r="D59" s="28">
        <v>15</v>
      </c>
      <c r="E59" s="28">
        <v>14.3</v>
      </c>
      <c r="F59" s="28">
        <v>14</v>
      </c>
      <c r="G59" s="28">
        <v>13.6</v>
      </c>
      <c r="H59" s="28">
        <v>12</v>
      </c>
      <c r="I59" s="28">
        <v>12</v>
      </c>
      <c r="J59" s="28">
        <v>11.5</v>
      </c>
      <c r="K59" s="28">
        <v>13</v>
      </c>
      <c r="Y59" s="3">
        <v>3</v>
      </c>
      <c r="Z59" s="5">
        <f t="shared" si="50"/>
        <v>21</v>
      </c>
      <c r="AA59" s="7">
        <f t="shared" si="51"/>
        <v>36.923809523809531</v>
      </c>
      <c r="AB59" s="5">
        <f t="shared" si="52"/>
        <v>34</v>
      </c>
      <c r="AC59" s="5">
        <f t="shared" si="53"/>
        <v>39.1</v>
      </c>
      <c r="AD59" s="8">
        <f t="shared" si="54"/>
        <v>1.5430180692087707</v>
      </c>
      <c r="AE59" s="8">
        <f t="shared" si="55"/>
        <v>4.1789243556079674</v>
      </c>
      <c r="AF59" s="3">
        <v>3</v>
      </c>
      <c r="AG59" s="9">
        <f t="shared" si="58"/>
        <v>0.17730650193727215</v>
      </c>
      <c r="AH59" s="9">
        <f t="shared" si="56"/>
        <v>0.14147891704225524</v>
      </c>
      <c r="AI59" s="9">
        <f t="shared" si="57"/>
        <v>0.20217675739586682</v>
      </c>
    </row>
    <row r="60" spans="1:46">
      <c r="A60" s="29" t="s">
        <v>0</v>
      </c>
      <c r="B60" s="6"/>
      <c r="C60" s="6" t="str">
        <f>C47</f>
        <v xml:space="preserve">DP-5018i       </v>
      </c>
      <c r="D60" s="6" t="str">
        <f t="shared" ref="D60:K60" si="59">D47</f>
        <v xml:space="preserve">DP-5019d       </v>
      </c>
      <c r="E60" s="6" t="str">
        <f t="shared" si="59"/>
        <v xml:space="preserve">DP-4728d       </v>
      </c>
      <c r="F60" s="6" t="str">
        <f t="shared" si="59"/>
        <v xml:space="preserve">DP-2850d       </v>
      </c>
      <c r="G60" s="6" t="str">
        <f t="shared" si="59"/>
        <v xml:space="preserve">DP-4115i       </v>
      </c>
      <c r="H60" s="6" t="str">
        <f t="shared" si="59"/>
        <v xml:space="preserve">DP-4729d       </v>
      </c>
      <c r="I60" s="6" t="str">
        <f t="shared" si="59"/>
        <v xml:space="preserve">DP-4111d       </v>
      </c>
      <c r="J60" s="6" t="str">
        <f t="shared" si="59"/>
        <v xml:space="preserve">DP-2895i       </v>
      </c>
      <c r="K60" s="6" t="str">
        <f t="shared" si="59"/>
        <v xml:space="preserve">DP-3065d       </v>
      </c>
      <c r="Y60" s="3">
        <v>4</v>
      </c>
      <c r="Z60" s="5">
        <f t="shared" si="50"/>
        <v>21</v>
      </c>
      <c r="AA60" s="7">
        <f t="shared" si="51"/>
        <v>58.061904761904756</v>
      </c>
      <c r="AB60" s="5">
        <f t="shared" si="52"/>
        <v>55</v>
      </c>
      <c r="AC60" s="5">
        <f t="shared" si="53"/>
        <v>63.4</v>
      </c>
      <c r="AD60" s="8">
        <f t="shared" si="54"/>
        <v>2.1878016798778153</v>
      </c>
      <c r="AE60" s="8">
        <f t="shared" si="55"/>
        <v>3.7680501334728227</v>
      </c>
      <c r="AF60" s="3">
        <v>4</v>
      </c>
      <c r="AG60" s="9">
        <f t="shared" si="58"/>
        <v>0.14989127906740007</v>
      </c>
      <c r="AH60" s="9">
        <f t="shared" si="56"/>
        <v>0.12636268949424379</v>
      </c>
      <c r="AI60" s="9">
        <f t="shared" si="57"/>
        <v>0.18808925788173259</v>
      </c>
    </row>
    <row r="61" spans="1:46">
      <c r="A61" s="30">
        <v>2.3925870470255211</v>
      </c>
      <c r="B61" s="6">
        <v>1</v>
      </c>
      <c r="C61" s="9">
        <f t="shared" ref="C61:K72" si="60">LOG10(C48)-$A61</f>
        <v>7.2795804422897348E-2</v>
      </c>
      <c r="D61" s="9">
        <f t="shared" si="60"/>
        <v>8.1629217050734226E-2</v>
      </c>
      <c r="E61" s="9">
        <f t="shared" si="60"/>
        <v>4.4370283643928587E-2</v>
      </c>
      <c r="F61" s="9">
        <f t="shared" si="60"/>
        <v>6.2257812982989158E-2</v>
      </c>
      <c r="G61" s="9">
        <f t="shared" si="60"/>
        <v>7.5760283386636207E-2</v>
      </c>
      <c r="H61" s="9">
        <f t="shared" si="60"/>
        <v>7.2795804422897348E-2</v>
      </c>
      <c r="I61" s="9">
        <f t="shared" si="60"/>
        <v>7.7234968952641925E-2</v>
      </c>
      <c r="J61" s="9">
        <f t="shared" si="60"/>
        <v>4.6745646804741803E-2</v>
      </c>
      <c r="K61" s="9">
        <f t="shared" si="60"/>
        <v>3.6680619407647441E-2</v>
      </c>
      <c r="Y61" s="3">
        <v>5</v>
      </c>
      <c r="Z61" s="5">
        <f t="shared" si="50"/>
        <v>20</v>
      </c>
      <c r="AA61" s="7">
        <f t="shared" si="51"/>
        <v>38.650000000000006</v>
      </c>
      <c r="AB61" s="5">
        <f t="shared" si="52"/>
        <v>35.5</v>
      </c>
      <c r="AC61" s="5">
        <f t="shared" si="53"/>
        <v>41.2</v>
      </c>
      <c r="AD61" s="8">
        <f t="shared" si="54"/>
        <v>1.6083662845456439</v>
      </c>
      <c r="AE61" s="8">
        <f t="shared" si="55"/>
        <v>4.1613616676472018</v>
      </c>
      <c r="AF61" s="3">
        <v>5</v>
      </c>
      <c r="AG61" s="9">
        <f t="shared" si="58"/>
        <v>9.8149498254343603E-2</v>
      </c>
      <c r="AH61" s="9">
        <f t="shared" si="56"/>
        <v>6.1228353055093887E-2</v>
      </c>
      <c r="AI61" s="9">
        <f t="shared" si="57"/>
        <v>0.12589721603313442</v>
      </c>
    </row>
    <row r="62" spans="1:46">
      <c r="A62" s="30">
        <v>1.4085049567667141</v>
      </c>
      <c r="B62" s="6">
        <v>3</v>
      </c>
      <c r="C62" s="9">
        <f t="shared" si="60"/>
        <v>0.20954313994537865</v>
      </c>
      <c r="D62" s="9">
        <f t="shared" si="60"/>
        <v>0.22496349881287236</v>
      </c>
      <c r="E62" s="9">
        <f t="shared" si="60"/>
        <v>0.1968000893743953</v>
      </c>
      <c r="F62" s="9">
        <f t="shared" si="60"/>
        <v>0.22496349881287236</v>
      </c>
      <c r="G62" s="9">
        <f t="shared" si="60"/>
        <v>0.2042788999530214</v>
      </c>
      <c r="H62" s="9">
        <f t="shared" si="60"/>
        <v>0.19355503456124823</v>
      </c>
      <c r="I62" s="9">
        <f t="shared" si="60"/>
        <v>0.18478111025374333</v>
      </c>
      <c r="J62" s="9">
        <f t="shared" si="60"/>
        <v>0.21988397328359754</v>
      </c>
      <c r="K62" s="9">
        <f t="shared" si="60"/>
        <v>0.1968000893743953</v>
      </c>
      <c r="Y62" s="3">
        <v>6</v>
      </c>
      <c r="Z62" s="5">
        <f t="shared" si="50"/>
        <v>21</v>
      </c>
      <c r="AA62" s="7">
        <f t="shared" si="51"/>
        <v>45.119047619047628</v>
      </c>
      <c r="AB62" s="5">
        <f t="shared" si="52"/>
        <v>40.700000000000003</v>
      </c>
      <c r="AC62" s="5">
        <f t="shared" si="53"/>
        <v>49.2</v>
      </c>
      <c r="AD62" s="8">
        <f t="shared" si="54"/>
        <v>2.5654666335033576</v>
      </c>
      <c r="AE62" s="8">
        <f t="shared" si="55"/>
        <v>5.6859946494533506</v>
      </c>
      <c r="AF62" s="3">
        <v>6</v>
      </c>
      <c r="AG62" s="9">
        <f t="shared" si="58"/>
        <v>0.10335992390619086</v>
      </c>
      <c r="AH62" s="9">
        <f t="shared" si="56"/>
        <v>5.859440922522019E-2</v>
      </c>
      <c r="AI62" s="9">
        <f t="shared" si="57"/>
        <v>0.14096510276736041</v>
      </c>
    </row>
    <row r="63" spans="1:46">
      <c r="A63" s="30">
        <v>1.4046733913310059</v>
      </c>
      <c r="B63" s="6">
        <v>4</v>
      </c>
      <c r="C63" s="9">
        <f t="shared" si="60"/>
        <v>0.20811046538872957</v>
      </c>
      <c r="D63" s="9">
        <f t="shared" si="60"/>
        <v>0.20811046538872957</v>
      </c>
      <c r="E63" s="9">
        <f t="shared" si="60"/>
        <v>0.16586954855089164</v>
      </c>
      <c r="F63" s="9">
        <f t="shared" si="60"/>
        <v>0.1886126756894515</v>
      </c>
      <c r="G63" s="9">
        <f t="shared" si="60"/>
        <v>0.17511020528580423</v>
      </c>
      <c r="H63" s="9">
        <f t="shared" si="60"/>
        <v>0.15162910943628138</v>
      </c>
      <c r="I63" s="9">
        <f t="shared" si="60"/>
        <v>0.17511020528580423</v>
      </c>
      <c r="J63" s="9">
        <f t="shared" si="60"/>
        <v>0.17511020528580423</v>
      </c>
      <c r="K63" s="9">
        <f t="shared" si="60"/>
        <v>0.15761947312546876</v>
      </c>
      <c r="Y63" s="3">
        <v>14</v>
      </c>
      <c r="Z63" s="5">
        <f t="shared" si="50"/>
        <v>21</v>
      </c>
      <c r="AA63" s="7">
        <f t="shared" si="51"/>
        <v>47.766666666666666</v>
      </c>
      <c r="AB63" s="5">
        <f t="shared" si="52"/>
        <v>44.1</v>
      </c>
      <c r="AC63" s="5">
        <f t="shared" si="53"/>
        <v>51</v>
      </c>
      <c r="AD63" s="8">
        <f t="shared" si="54"/>
        <v>2.277352263777682</v>
      </c>
      <c r="AE63" s="8">
        <f t="shared" si="55"/>
        <v>4.7676600079086153</v>
      </c>
      <c r="AF63" s="3">
        <v>14</v>
      </c>
      <c r="AG63" s="9">
        <f t="shared" si="58"/>
        <v>0.11512493567768201</v>
      </c>
      <c r="AH63" s="9">
        <f t="shared" si="56"/>
        <v>8.043858946783855E-2</v>
      </c>
      <c r="AI63" s="9">
        <f t="shared" si="57"/>
        <v>0.14357017609793621</v>
      </c>
    </row>
    <row r="64" spans="1:46">
      <c r="A64" s="30">
        <v>1.6009048617738799</v>
      </c>
      <c r="B64" s="6">
        <v>5</v>
      </c>
      <c r="C64" s="9">
        <f t="shared" si="60"/>
        <v>0.15496999389861155</v>
      </c>
      <c r="D64" s="9">
        <f t="shared" si="60"/>
        <v>0.13945782772036397</v>
      </c>
      <c r="E64" s="9">
        <f t="shared" si="60"/>
        <v>0.16773323947373453</v>
      </c>
      <c r="F64" s="9">
        <f t="shared" si="60"/>
        <v>0.16994714986826431</v>
      </c>
      <c r="G64" s="9">
        <f t="shared" si="60"/>
        <v>0.14960353307746632</v>
      </c>
      <c r="H64" s="9">
        <f t="shared" si="60"/>
        <v>0.16994714986826431</v>
      </c>
      <c r="I64" s="9">
        <f t="shared" si="60"/>
        <v>0.14338812134879642</v>
      </c>
      <c r="J64" s="9">
        <f t="shared" si="60"/>
        <v>0.10410309755945613</v>
      </c>
      <c r="K64" s="9">
        <f t="shared" si="60"/>
        <v>0.13945782772036397</v>
      </c>
    </row>
    <row r="65" spans="1:13">
      <c r="A65" s="30">
        <v>1.5389951114765692</v>
      </c>
      <c r="B65" s="6">
        <v>6</v>
      </c>
      <c r="C65" s="9">
        <f t="shared" si="60"/>
        <v>0.10445756500961823</v>
      </c>
      <c r="D65" s="9">
        <f t="shared" si="60"/>
        <v>9.949414547806823E-2</v>
      </c>
      <c r="E65" s="9">
        <f t="shared" si="60"/>
        <v>0.11901628518054319</v>
      </c>
      <c r="F65" s="9">
        <f t="shared" si="60"/>
        <v>0.11421740229877453</v>
      </c>
      <c r="G65" s="9">
        <f t="shared" si="60"/>
        <v>0.13678323019751581</v>
      </c>
      <c r="H65" s="9">
        <f t="shared" si="60"/>
        <v>0.11421740229877453</v>
      </c>
      <c r="I65" s="9">
        <f t="shared" si="60"/>
        <v>0.10445756500961823</v>
      </c>
      <c r="J65" s="9">
        <f t="shared" si="60"/>
        <v>8.9393818573742401E-2</v>
      </c>
      <c r="K65" s="9">
        <f t="shared" si="60"/>
        <v>8.4254178921331357E-2</v>
      </c>
    </row>
    <row r="66" spans="1:13">
      <c r="A66" s="30">
        <v>1.5841544735279651</v>
      </c>
      <c r="B66" s="6">
        <v>10</v>
      </c>
      <c r="C66" s="9">
        <f t="shared" si="60"/>
        <v>0.15303816917677215</v>
      </c>
      <c r="D66" s="9">
        <f t="shared" si="60"/>
        <v>0.14581981217159057</v>
      </c>
      <c r="E66" s="9">
        <f t="shared" si="60"/>
        <v>0.14012139607282381</v>
      </c>
      <c r="F66" s="9">
        <f t="shared" si="60"/>
        <v>0.15620821596627876</v>
      </c>
      <c r="G66" s="9">
        <f t="shared" si="60"/>
        <v>0.17400014843942491</v>
      </c>
      <c r="H66" s="9">
        <f t="shared" si="60"/>
        <v>0.16403355347823534</v>
      </c>
      <c r="I66" s="9">
        <f t="shared" si="60"/>
        <v>0.15224202874867743</v>
      </c>
      <c r="J66" s="9">
        <f t="shared" si="60"/>
        <v>0.15857065777673318</v>
      </c>
      <c r="K66" s="9">
        <f t="shared" si="60"/>
        <v>0.15224202874867743</v>
      </c>
    </row>
    <row r="67" spans="1:13">
      <c r="A67" s="30">
        <v>1.5751878449276613</v>
      </c>
      <c r="B67" s="6">
        <v>11</v>
      </c>
      <c r="C67" s="9">
        <f t="shared" si="60"/>
        <v>0.15720591489530733</v>
      </c>
      <c r="D67" s="9">
        <f t="shared" si="60"/>
        <v>0.13238233117027498</v>
      </c>
      <c r="E67" s="9">
        <f t="shared" si="60"/>
        <v>0.15881144161072558</v>
      </c>
      <c r="F67" s="9">
        <f t="shared" si="60"/>
        <v>0.19566416671448295</v>
      </c>
      <c r="G67" s="9">
        <f t="shared" si="60"/>
        <v>0.17144635400991737</v>
      </c>
      <c r="H67" s="9">
        <f t="shared" si="60"/>
        <v>0.18220818386536286</v>
      </c>
      <c r="I67" s="9">
        <f t="shared" si="60"/>
        <v>0.1651748445665826</v>
      </c>
      <c r="J67" s="9">
        <f t="shared" si="60"/>
        <v>0.1651748445665826</v>
      </c>
      <c r="K67" s="9">
        <f t="shared" si="60"/>
        <v>0.1651748445665826</v>
      </c>
    </row>
    <row r="68" spans="1:13">
      <c r="A68" s="30">
        <v>1.4799170548305951</v>
      </c>
      <c r="B68" s="6">
        <v>12</v>
      </c>
      <c r="C68" s="9">
        <f t="shared" si="60"/>
        <v>0.1484718752197165</v>
      </c>
      <c r="D68" s="9">
        <f t="shared" si="60"/>
        <v>0.12214293649736718</v>
      </c>
      <c r="E68" s="9">
        <f t="shared" si="60"/>
        <v>0.12753796838407339</v>
      </c>
      <c r="F68" s="9">
        <f t="shared" si="60"/>
        <v>0.16353562165559232</v>
      </c>
      <c r="G68" s="9">
        <f t="shared" si="60"/>
        <v>0.13917627579614766</v>
      </c>
      <c r="H68" s="9">
        <f t="shared" si="60"/>
        <v>0.15355140074899132</v>
      </c>
      <c r="I68" s="9">
        <f t="shared" si="60"/>
        <v>0.11668004079586503</v>
      </c>
      <c r="J68" s="9">
        <f t="shared" si="60"/>
        <v>0.12214293649736718</v>
      </c>
      <c r="K68" s="9">
        <f t="shared" si="60"/>
        <v>0.12214293649736718</v>
      </c>
    </row>
    <row r="69" spans="1:13">
      <c r="A69" s="30">
        <v>1.3749773438967194</v>
      </c>
      <c r="B69" s="6" t="s">
        <v>31</v>
      </c>
      <c r="C69" s="9">
        <f t="shared" si="60"/>
        <v>0.1163843499375532</v>
      </c>
      <c r="D69" s="9">
        <f t="shared" si="60"/>
        <v>0.10214391082294294</v>
      </c>
      <c r="E69" s="9">
        <f t="shared" si="60"/>
        <v>0.10502959906043108</v>
      </c>
      <c r="F69" s="9">
        <f t="shared" si="60"/>
        <v>0.14353659598116808</v>
      </c>
      <c r="G69" s="9">
        <f t="shared" si="60"/>
        <v>0.11216103158046709</v>
      </c>
      <c r="H69" s="9">
        <f t="shared" si="60"/>
        <v>0.13017263442318661</v>
      </c>
      <c r="I69" s="9">
        <f t="shared" si="60"/>
        <v>8.7420654002236642E-2</v>
      </c>
      <c r="J69" s="9">
        <f t="shared" si="60"/>
        <v>0.1163843499375532</v>
      </c>
      <c r="K69" s="9">
        <f t="shared" si="60"/>
        <v>0.1163843499375532</v>
      </c>
    </row>
    <row r="70" spans="1:13">
      <c r="A70" s="30">
        <v>1.416900423847268</v>
      </c>
      <c r="B70" s="6">
        <v>14</v>
      </c>
      <c r="C70" s="9">
        <f t="shared" si="60"/>
        <v>0.13454957412560709</v>
      </c>
      <c r="D70" s="9">
        <f t="shared" si="60"/>
        <v>0.13210283817851987</v>
      </c>
      <c r="E70" s="9">
        <f t="shared" si="60"/>
        <v>0.12716762050300767</v>
      </c>
      <c r="F70" s="9">
        <f t="shared" si="60"/>
        <v>0.16288317276954212</v>
      </c>
      <c r="G70" s="9">
        <f t="shared" si="60"/>
        <v>0.15130130021972699</v>
      </c>
      <c r="H70" s="9">
        <f t="shared" si="60"/>
        <v>0.14539244060920664</v>
      </c>
      <c r="I70" s="9">
        <f t="shared" si="60"/>
        <v>0.12716762050300767</v>
      </c>
      <c r="J70" s="9">
        <f t="shared" si="60"/>
        <v>0.12716762050300767</v>
      </c>
      <c r="K70" s="9">
        <f t="shared" si="60"/>
        <v>0.11457849319498714</v>
      </c>
    </row>
    <row r="71" spans="1:13">
      <c r="A71" s="30">
        <v>1.5565520236020194</v>
      </c>
      <c r="B71" s="6">
        <v>7</v>
      </c>
      <c r="C71" s="9">
        <f t="shared" si="60"/>
        <v>0.14241798073399936</v>
      </c>
      <c r="D71" s="9">
        <f t="shared" si="60"/>
        <v>0.13364405642649424</v>
      </c>
      <c r="E71" s="9">
        <f t="shared" si="60"/>
        <v>0.15693851949192306</v>
      </c>
      <c r="F71" s="9">
        <f t="shared" si="60"/>
        <v>0.19163600340418108</v>
      </c>
      <c r="G71" s="9">
        <f t="shared" si="60"/>
        <v>0.15945132003277984</v>
      </c>
      <c r="H71" s="9">
        <f t="shared" si="60"/>
        <v>0.15945132003277984</v>
      </c>
      <c r="I71" s="9">
        <f t="shared" si="60"/>
        <v>0.14241798073399936</v>
      </c>
      <c r="J71" s="9">
        <f t="shared" si="60"/>
        <v>0.16772384599876955</v>
      </c>
      <c r="K71" s="9">
        <f t="shared" si="60"/>
        <v>0.14241798073399936</v>
      </c>
    </row>
    <row r="72" spans="1:13">
      <c r="A72" s="30">
        <v>0.92015932400983003</v>
      </c>
      <c r="B72" s="6">
        <v>8</v>
      </c>
      <c r="C72" s="9">
        <f t="shared" si="60"/>
        <v>0.19711197164593419</v>
      </c>
      <c r="D72" s="9">
        <f t="shared" si="60"/>
        <v>0.25593193504585132</v>
      </c>
      <c r="E72" s="9">
        <f t="shared" si="60"/>
        <v>0.23517671345523183</v>
      </c>
      <c r="F72" s="9">
        <f t="shared" si="60"/>
        <v>0.22596871166840793</v>
      </c>
      <c r="G72" s="9">
        <f t="shared" si="60"/>
        <v>0.2133795843603874</v>
      </c>
      <c r="H72" s="9">
        <f t="shared" si="60"/>
        <v>0.15902192203779486</v>
      </c>
      <c r="I72" s="9">
        <f t="shared" si="60"/>
        <v>0.15902192203779486</v>
      </c>
      <c r="J72" s="9">
        <f t="shared" si="60"/>
        <v>0.14053851634378156</v>
      </c>
      <c r="K72" s="9">
        <f t="shared" si="60"/>
        <v>0.19378402829700669</v>
      </c>
      <c r="M72" s="5" t="s">
        <v>90</v>
      </c>
    </row>
    <row r="73" spans="1:13">
      <c r="C73" s="3" t="s">
        <v>12</v>
      </c>
      <c r="D73" s="3" t="s">
        <v>13</v>
      </c>
      <c r="E73" s="3" t="s">
        <v>14</v>
      </c>
      <c r="F73" s="3" t="s">
        <v>15</v>
      </c>
      <c r="G73" s="3" t="s">
        <v>16</v>
      </c>
      <c r="H73" s="3" t="s">
        <v>17</v>
      </c>
      <c r="I73" s="3"/>
      <c r="J73" s="3" t="s">
        <v>18</v>
      </c>
      <c r="K73" s="3" t="s">
        <v>19</v>
      </c>
      <c r="L73" s="3" t="s">
        <v>20</v>
      </c>
      <c r="M73" s="5" t="s">
        <v>91</v>
      </c>
    </row>
    <row r="74" spans="1:13">
      <c r="B74" s="3">
        <v>1</v>
      </c>
      <c r="C74" s="5">
        <f>COUNT(C48:K48)</f>
        <v>9</v>
      </c>
      <c r="D74" s="7">
        <f>AVERAGE(C48:K48)</f>
        <v>285.9111111111111</v>
      </c>
      <c r="E74" s="5">
        <f>MIN(C48:K48)</f>
        <v>268.7</v>
      </c>
      <c r="F74" s="5">
        <f>MAX(C48:K48)</f>
        <v>298</v>
      </c>
      <c r="G74" s="8">
        <f>STDEV(C48:K48)</f>
        <v>10.830909985366473</v>
      </c>
      <c r="H74" s="8">
        <f t="shared" ref="H74:H85" si="61">G74*100/D74</f>
        <v>3.7882088398996681</v>
      </c>
      <c r="I74" s="6">
        <v>1</v>
      </c>
      <c r="J74" s="9">
        <f t="shared" ref="J74:J85" si="62">LOG10(D74)-$A61</f>
        <v>6.3643986263484553E-2</v>
      </c>
      <c r="K74" s="9">
        <f t="shared" ref="K74:K85" si="63">LOG10(E74)-$A61</f>
        <v>3.6680619407647441E-2</v>
      </c>
      <c r="L74" s="9">
        <f t="shared" ref="L74:L85" si="64">LOG10(F74)-$A61</f>
        <v>8.1629217050734226E-2</v>
      </c>
      <c r="M74" s="9">
        <v>3.0658826911286852E-2</v>
      </c>
    </row>
    <row r="75" spans="1:13">
      <c r="B75" s="3">
        <v>3</v>
      </c>
      <c r="C75" s="5">
        <f t="shared" ref="C75:C85" si="65">COUNT(C49:K49)</f>
        <v>9</v>
      </c>
      <c r="D75" s="7">
        <f t="shared" ref="D75:D85" si="66">AVERAGE(C49:K49)</f>
        <v>41.2</v>
      </c>
      <c r="E75" s="5">
        <f t="shared" ref="E75:E85" si="67">MIN(C49:K49)</f>
        <v>39.200000000000003</v>
      </c>
      <c r="F75" s="5">
        <f t="shared" ref="F75:F85" si="68">MAX(C49:K49)</f>
        <v>43</v>
      </c>
      <c r="G75" s="8">
        <f t="shared" ref="G75:G85" si="69">STDEV(C49:K49)</f>
        <v>1.3856406460551018</v>
      </c>
      <c r="H75" s="8">
        <f t="shared" si="61"/>
        <v>3.3632054515900531</v>
      </c>
      <c r="I75" s="6">
        <v>3</v>
      </c>
      <c r="J75" s="9">
        <f t="shared" si="62"/>
        <v>0.20639225926642046</v>
      </c>
      <c r="K75" s="9">
        <f t="shared" si="63"/>
        <v>0.18478111025374333</v>
      </c>
      <c r="L75" s="9">
        <f t="shared" si="64"/>
        <v>0.22496349881287236</v>
      </c>
      <c r="M75" s="9">
        <v>0.1869912650588601</v>
      </c>
    </row>
    <row r="76" spans="1:13">
      <c r="B76" s="3">
        <v>4</v>
      </c>
      <c r="C76" s="5">
        <f t="shared" si="65"/>
        <v>9</v>
      </c>
      <c r="D76" s="7">
        <f t="shared" si="66"/>
        <v>38.322222222222223</v>
      </c>
      <c r="E76" s="5">
        <f t="shared" si="67"/>
        <v>36</v>
      </c>
      <c r="F76" s="5">
        <f t="shared" si="68"/>
        <v>41</v>
      </c>
      <c r="G76" s="8">
        <f t="shared" si="69"/>
        <v>1.7816970686523692</v>
      </c>
      <c r="H76" s="8">
        <f t="shared" si="61"/>
        <v>4.6492530060514126</v>
      </c>
      <c r="I76" s="6">
        <v>4</v>
      </c>
      <c r="J76" s="9">
        <f t="shared" si="62"/>
        <v>0.17877729359705996</v>
      </c>
      <c r="K76" s="9">
        <f t="shared" si="63"/>
        <v>0.15162910943628138</v>
      </c>
      <c r="L76" s="9">
        <f t="shared" si="64"/>
        <v>0.20811046538872957</v>
      </c>
      <c r="M76" s="9">
        <v>0.14555496172408811</v>
      </c>
    </row>
    <row r="77" spans="1:13">
      <c r="B77" s="3">
        <v>5</v>
      </c>
      <c r="C77" s="5">
        <f t="shared" si="65"/>
        <v>9</v>
      </c>
      <c r="D77" s="7">
        <f t="shared" si="66"/>
        <v>56.24444444444444</v>
      </c>
      <c r="E77" s="5">
        <f t="shared" si="67"/>
        <v>50.7</v>
      </c>
      <c r="F77" s="5">
        <f t="shared" si="68"/>
        <v>59</v>
      </c>
      <c r="G77" s="8">
        <f t="shared" si="69"/>
        <v>2.6500524103831937</v>
      </c>
      <c r="H77" s="8">
        <f t="shared" si="61"/>
        <v>4.7116696352131067</v>
      </c>
      <c r="I77" s="6">
        <v>5</v>
      </c>
      <c r="J77" s="9">
        <f t="shared" si="62"/>
        <v>0.14917476960903064</v>
      </c>
      <c r="K77" s="9">
        <f t="shared" si="63"/>
        <v>0.10410309755945613</v>
      </c>
      <c r="L77" s="9">
        <f t="shared" si="64"/>
        <v>0.16994714986826431</v>
      </c>
      <c r="M77" s="9">
        <v>0.11925444163207688</v>
      </c>
    </row>
    <row r="78" spans="1:13">
      <c r="B78" s="3" t="s">
        <v>32</v>
      </c>
      <c r="C78" s="5">
        <f t="shared" si="65"/>
        <v>9</v>
      </c>
      <c r="D78" s="7">
        <f t="shared" si="66"/>
        <v>44.322222222222223</v>
      </c>
      <c r="E78" s="5">
        <f t="shared" si="67"/>
        <v>42</v>
      </c>
      <c r="F78" s="5">
        <f t="shared" si="68"/>
        <v>47.4</v>
      </c>
      <c r="G78" s="8">
        <f t="shared" si="69"/>
        <v>1.6346083458873086</v>
      </c>
      <c r="H78" s="8">
        <f t="shared" si="61"/>
        <v>3.6880108079683578</v>
      </c>
      <c r="I78" s="6">
        <v>6</v>
      </c>
      <c r="J78" s="9">
        <f t="shared" si="62"/>
        <v>0.10762641539394546</v>
      </c>
      <c r="K78" s="9">
        <f t="shared" si="63"/>
        <v>8.4254178921331357E-2</v>
      </c>
      <c r="L78" s="9">
        <f t="shared" si="64"/>
        <v>0.13678323019751581</v>
      </c>
      <c r="M78" s="9">
        <v>0.11710309053626267</v>
      </c>
    </row>
    <row r="79" spans="1:13">
      <c r="B79" s="3">
        <v>10</v>
      </c>
      <c r="C79" s="5">
        <f t="shared" si="65"/>
        <v>9</v>
      </c>
      <c r="D79" s="7">
        <f t="shared" si="66"/>
        <v>54.87777777777778</v>
      </c>
      <c r="E79" s="5">
        <f t="shared" si="67"/>
        <v>53</v>
      </c>
      <c r="F79" s="5">
        <f t="shared" si="68"/>
        <v>57.3</v>
      </c>
      <c r="G79" s="8">
        <f t="shared" si="69"/>
        <v>1.2547686816479131</v>
      </c>
      <c r="H79" s="8">
        <f t="shared" si="61"/>
        <v>2.2864786666999835</v>
      </c>
      <c r="I79" s="6">
        <v>10</v>
      </c>
      <c r="J79" s="9">
        <f t="shared" si="62"/>
        <v>0.15524204319425827</v>
      </c>
      <c r="K79" s="9">
        <f t="shared" si="63"/>
        <v>0.14012139607282381</v>
      </c>
      <c r="L79" s="9">
        <f t="shared" si="64"/>
        <v>0.17400014843942491</v>
      </c>
      <c r="M79" s="9">
        <v>0.14257273549860705</v>
      </c>
    </row>
    <row r="80" spans="1:13">
      <c r="B80" s="3">
        <v>11</v>
      </c>
      <c r="C80" s="5">
        <f t="shared" si="65"/>
        <v>9</v>
      </c>
      <c r="D80" s="7">
        <f t="shared" si="66"/>
        <v>55.133333333333333</v>
      </c>
      <c r="E80" s="5">
        <f t="shared" si="67"/>
        <v>51</v>
      </c>
      <c r="F80" s="5">
        <f t="shared" si="68"/>
        <v>59</v>
      </c>
      <c r="G80" s="8">
        <f t="shared" si="69"/>
        <v>2.2068076490713913</v>
      </c>
      <c r="H80" s="8">
        <f t="shared" si="61"/>
        <v>4.0026740914233212</v>
      </c>
      <c r="I80" s="6">
        <v>11</v>
      </c>
      <c r="J80" s="9">
        <f t="shared" si="62"/>
        <v>0.16622640556920421</v>
      </c>
      <c r="K80" s="9">
        <f t="shared" si="63"/>
        <v>0.13238233117027498</v>
      </c>
      <c r="L80" s="9">
        <f t="shared" si="64"/>
        <v>0.19566416671448295</v>
      </c>
      <c r="M80" s="9"/>
    </row>
    <row r="81" spans="1:13">
      <c r="B81" s="3">
        <v>12</v>
      </c>
      <c r="C81" s="5">
        <f t="shared" si="65"/>
        <v>9</v>
      </c>
      <c r="D81" s="7">
        <f t="shared" si="66"/>
        <v>41.233333333333334</v>
      </c>
      <c r="E81" s="5">
        <f t="shared" si="67"/>
        <v>39.5</v>
      </c>
      <c r="F81" s="5">
        <f t="shared" si="68"/>
        <v>44</v>
      </c>
      <c r="G81" s="8">
        <f t="shared" si="69"/>
        <v>1.6054594358002323</v>
      </c>
      <c r="H81" s="8">
        <f t="shared" si="61"/>
        <v>3.8935960447863351</v>
      </c>
      <c r="I81" s="6">
        <v>12</v>
      </c>
      <c r="J81" s="9">
        <f t="shared" si="62"/>
        <v>0.13533139007886308</v>
      </c>
      <c r="K81" s="9">
        <f t="shared" si="63"/>
        <v>0.11668004079586503</v>
      </c>
      <c r="L81" s="9">
        <f t="shared" si="64"/>
        <v>0.16353562165559232</v>
      </c>
      <c r="M81" s="9">
        <v>0.11557916699497905</v>
      </c>
    </row>
    <row r="82" spans="1:13">
      <c r="B82" s="3">
        <v>13</v>
      </c>
      <c r="C82" s="5">
        <f t="shared" si="65"/>
        <v>9</v>
      </c>
      <c r="D82" s="7">
        <f t="shared" si="66"/>
        <v>30.877777777777776</v>
      </c>
      <c r="E82" s="5">
        <f t="shared" si="67"/>
        <v>29</v>
      </c>
      <c r="F82" s="5">
        <f t="shared" si="68"/>
        <v>33</v>
      </c>
      <c r="G82" s="8">
        <f t="shared" si="69"/>
        <v>1.1508451001088047</v>
      </c>
      <c r="H82" s="8">
        <f t="shared" si="61"/>
        <v>3.7270982011440239</v>
      </c>
      <c r="I82" s="6">
        <v>13</v>
      </c>
      <c r="J82" s="9">
        <f t="shared" si="62"/>
        <v>0.11466869344132746</v>
      </c>
      <c r="K82" s="9">
        <f t="shared" si="63"/>
        <v>8.7420654002236642E-2</v>
      </c>
      <c r="L82" s="9">
        <f t="shared" si="64"/>
        <v>0.14353659598116808</v>
      </c>
      <c r="M82" s="9">
        <v>0.1163843499375532</v>
      </c>
    </row>
    <row r="83" spans="1:13">
      <c r="B83" s="3">
        <v>14</v>
      </c>
      <c r="C83" s="5">
        <f t="shared" si="65"/>
        <v>9</v>
      </c>
      <c r="D83" s="7">
        <f t="shared" si="66"/>
        <v>35.722222222222221</v>
      </c>
      <c r="E83" s="5">
        <f t="shared" si="67"/>
        <v>34</v>
      </c>
      <c r="F83" s="5">
        <f t="shared" si="68"/>
        <v>38</v>
      </c>
      <c r="G83" s="8">
        <f t="shared" si="69"/>
        <v>1.2285944995988076</v>
      </c>
      <c r="H83" s="8">
        <f t="shared" si="61"/>
        <v>3.4393003099189019</v>
      </c>
      <c r="I83" s="6">
        <v>14</v>
      </c>
      <c r="J83" s="9">
        <f t="shared" si="62"/>
        <v>0.13603804397364794</v>
      </c>
      <c r="K83" s="9">
        <f t="shared" si="63"/>
        <v>0.11457849319498714</v>
      </c>
      <c r="L83" s="9">
        <f t="shared" si="64"/>
        <v>0.16288317276954212</v>
      </c>
      <c r="M83" s="9"/>
    </row>
    <row r="84" spans="1:13">
      <c r="B84" s="3">
        <v>7</v>
      </c>
      <c r="C84" s="5">
        <f t="shared" si="65"/>
        <v>9</v>
      </c>
      <c r="D84" s="7">
        <f t="shared" si="66"/>
        <v>51.522222222222219</v>
      </c>
      <c r="E84" s="5">
        <f t="shared" si="67"/>
        <v>49</v>
      </c>
      <c r="F84" s="5">
        <f t="shared" si="68"/>
        <v>56</v>
      </c>
      <c r="G84" s="8">
        <f t="shared" si="69"/>
        <v>2.1223676506308808</v>
      </c>
      <c r="H84" s="8">
        <f t="shared" si="61"/>
        <v>4.1193247478278909</v>
      </c>
      <c r="I84" s="6">
        <v>7</v>
      </c>
      <c r="J84" s="9">
        <f t="shared" si="62"/>
        <v>0.15544256285446023</v>
      </c>
      <c r="K84" s="9">
        <f t="shared" si="63"/>
        <v>0.13364405642649424</v>
      </c>
      <c r="L84" s="9">
        <f t="shared" si="64"/>
        <v>0.19163600340418108</v>
      </c>
      <c r="M84" s="9">
        <v>0.15693851949192306</v>
      </c>
    </row>
    <row r="85" spans="1:13">
      <c r="B85" s="3">
        <v>8</v>
      </c>
      <c r="C85" s="5">
        <f t="shared" si="65"/>
        <v>9</v>
      </c>
      <c r="D85" s="7">
        <f t="shared" si="66"/>
        <v>13.166666666666666</v>
      </c>
      <c r="E85" s="5">
        <f t="shared" si="67"/>
        <v>11.5</v>
      </c>
      <c r="F85" s="5">
        <f t="shared" si="68"/>
        <v>15</v>
      </c>
      <c r="G85" s="8">
        <f t="shared" si="69"/>
        <v>1.1757976016304847</v>
      </c>
      <c r="H85" s="8">
        <f t="shared" si="61"/>
        <v>8.9301083668138084</v>
      </c>
      <c r="I85" s="6">
        <v>8</v>
      </c>
      <c r="J85" s="9">
        <f t="shared" si="62"/>
        <v>0.19931651689696772</v>
      </c>
      <c r="K85" s="9">
        <f t="shared" si="63"/>
        <v>0.14053851634378156</v>
      </c>
      <c r="L85" s="9">
        <f t="shared" si="64"/>
        <v>0.25593193504585132</v>
      </c>
    </row>
    <row r="87" spans="1:13">
      <c r="B87" s="5"/>
      <c r="I87" s="5" t="s">
        <v>82</v>
      </c>
    </row>
    <row r="88" spans="1:13">
      <c r="A88" s="22"/>
      <c r="B88" s="11"/>
      <c r="C88" s="18" t="s">
        <v>81</v>
      </c>
      <c r="D88" s="18" t="s">
        <v>81</v>
      </c>
      <c r="E88" s="18" t="s">
        <v>81</v>
      </c>
      <c r="F88" s="18" t="s">
        <v>81</v>
      </c>
      <c r="G88" s="18" t="s">
        <v>81</v>
      </c>
      <c r="H88" s="18" t="s">
        <v>81</v>
      </c>
      <c r="I88" s="18" t="s">
        <v>81</v>
      </c>
      <c r="J88" s="18" t="s">
        <v>81</v>
      </c>
      <c r="K88" s="5" t="s">
        <v>91</v>
      </c>
    </row>
    <row r="89" spans="1:13">
      <c r="A89" s="26" t="s">
        <v>21</v>
      </c>
      <c r="B89" s="11"/>
      <c r="C89" s="13" t="s">
        <v>83</v>
      </c>
      <c r="D89" s="13" t="s">
        <v>84</v>
      </c>
      <c r="E89" s="13" t="s">
        <v>85</v>
      </c>
      <c r="F89" s="13" t="s">
        <v>86</v>
      </c>
      <c r="G89" s="13" t="s">
        <v>87</v>
      </c>
      <c r="H89" s="13" t="s">
        <v>28</v>
      </c>
      <c r="I89" s="31" t="s">
        <v>88</v>
      </c>
      <c r="J89" s="13" t="s">
        <v>89</v>
      </c>
      <c r="K89" s="5" t="s">
        <v>90</v>
      </c>
    </row>
    <row r="90" spans="1:13">
      <c r="A90" s="27">
        <v>246.9375</v>
      </c>
      <c r="B90" s="6">
        <v>1</v>
      </c>
      <c r="C90" s="18">
        <v>289</v>
      </c>
      <c r="D90" s="18">
        <v>275.8</v>
      </c>
      <c r="E90" s="18">
        <v>282</v>
      </c>
      <c r="F90" s="18">
        <v>282.7</v>
      </c>
      <c r="G90" s="18">
        <v>289</v>
      </c>
      <c r="H90" s="18">
        <v>295</v>
      </c>
      <c r="I90" s="18">
        <v>280</v>
      </c>
      <c r="J90" s="18">
        <v>275</v>
      </c>
      <c r="K90" s="33">
        <v>265</v>
      </c>
    </row>
    <row r="91" spans="1:13">
      <c r="A91" s="27">
        <v>25.615625000000001</v>
      </c>
      <c r="B91" s="6">
        <v>3</v>
      </c>
      <c r="C91" s="18">
        <v>35</v>
      </c>
      <c r="D91" s="18">
        <v>35</v>
      </c>
      <c r="E91" s="18">
        <v>36</v>
      </c>
      <c r="F91" s="18">
        <v>37</v>
      </c>
      <c r="G91" s="18">
        <v>35</v>
      </c>
      <c r="H91" s="18">
        <v>39.200000000000003</v>
      </c>
      <c r="I91" s="18">
        <v>36.5</v>
      </c>
      <c r="J91" s="18">
        <v>37.799999999999997</v>
      </c>
      <c r="K91" s="34">
        <v>39.4</v>
      </c>
    </row>
    <row r="92" spans="1:13">
      <c r="A92" s="27">
        <v>25.390625</v>
      </c>
      <c r="B92" s="6">
        <v>4</v>
      </c>
      <c r="C92" s="18">
        <v>38</v>
      </c>
      <c r="D92" s="18">
        <v>34</v>
      </c>
      <c r="E92" s="18">
        <v>38</v>
      </c>
      <c r="F92" s="18">
        <v>38</v>
      </c>
      <c r="G92" s="18">
        <v>35.5</v>
      </c>
      <c r="H92" s="18">
        <v>38</v>
      </c>
      <c r="I92" s="18">
        <v>36.5</v>
      </c>
      <c r="J92" s="18">
        <v>38</v>
      </c>
      <c r="K92" s="5">
        <v>35.5</v>
      </c>
    </row>
    <row r="93" spans="1:13">
      <c r="A93" s="27">
        <v>39.893749999999997</v>
      </c>
      <c r="B93" s="6">
        <v>5</v>
      </c>
      <c r="C93" s="18">
        <v>54</v>
      </c>
      <c r="D93" s="18">
        <v>52</v>
      </c>
      <c r="E93" s="18">
        <v>52</v>
      </c>
      <c r="F93" s="18">
        <v>55.5</v>
      </c>
      <c r="G93" s="18">
        <v>50.3</v>
      </c>
      <c r="H93" s="18">
        <v>55.5</v>
      </c>
      <c r="I93" s="18">
        <v>57.7</v>
      </c>
      <c r="J93" s="18">
        <v>58.1</v>
      </c>
      <c r="K93" s="34">
        <v>52.5</v>
      </c>
    </row>
    <row r="94" spans="1:13">
      <c r="A94" s="27">
        <v>34.593548387096774</v>
      </c>
      <c r="B94" s="6">
        <v>6</v>
      </c>
      <c r="C94" s="18">
        <v>41</v>
      </c>
      <c r="D94" s="18">
        <v>41</v>
      </c>
      <c r="E94" s="18">
        <v>41</v>
      </c>
      <c r="F94" s="18">
        <v>45.3</v>
      </c>
      <c r="G94" s="18">
        <v>42.5</v>
      </c>
      <c r="H94" s="18">
        <v>44</v>
      </c>
      <c r="I94" s="18">
        <v>46.7</v>
      </c>
      <c r="J94" s="18">
        <v>47</v>
      </c>
      <c r="K94" s="34">
        <v>45.3</v>
      </c>
    </row>
    <row r="95" spans="1:13">
      <c r="A95" s="27">
        <v>38.384374999999999</v>
      </c>
      <c r="B95" s="6">
        <v>10</v>
      </c>
      <c r="C95" s="18">
        <v>51</v>
      </c>
      <c r="D95" s="18">
        <v>52</v>
      </c>
      <c r="E95" s="18">
        <v>49</v>
      </c>
      <c r="F95" s="18">
        <v>52.7</v>
      </c>
      <c r="G95" s="18">
        <v>50.5</v>
      </c>
      <c r="H95" s="18">
        <v>54.5</v>
      </c>
      <c r="I95" s="18">
        <v>53.7</v>
      </c>
      <c r="J95" s="18">
        <v>53.5</v>
      </c>
      <c r="K95" s="5">
        <v>53.3</v>
      </c>
    </row>
    <row r="96" spans="1:13">
      <c r="A96" s="27">
        <v>37.6</v>
      </c>
      <c r="B96" s="6">
        <v>11</v>
      </c>
      <c r="C96" s="18">
        <v>50</v>
      </c>
      <c r="D96" s="18">
        <v>53</v>
      </c>
      <c r="E96" s="18">
        <v>51</v>
      </c>
      <c r="F96" s="18">
        <v>51.8</v>
      </c>
      <c r="G96" s="18">
        <v>50</v>
      </c>
      <c r="H96" s="18">
        <v>55</v>
      </c>
      <c r="I96" s="18">
        <v>53.1</v>
      </c>
      <c r="J96" s="18">
        <v>53.5</v>
      </c>
    </row>
    <row r="97" spans="1:11">
      <c r="A97" s="27">
        <v>30.193750000000001</v>
      </c>
      <c r="B97" s="6">
        <v>12</v>
      </c>
      <c r="C97" s="18">
        <v>40</v>
      </c>
      <c r="D97" s="18">
        <v>40</v>
      </c>
      <c r="E97" s="18">
        <v>38</v>
      </c>
      <c r="F97" s="18">
        <v>40</v>
      </c>
      <c r="G97" s="18">
        <v>40</v>
      </c>
      <c r="H97" s="18">
        <v>39.5</v>
      </c>
      <c r="I97" s="18">
        <v>41</v>
      </c>
      <c r="J97" s="18">
        <v>38.5</v>
      </c>
      <c r="K97" s="5">
        <v>39.4</v>
      </c>
    </row>
    <row r="98" spans="1:11">
      <c r="A98" s="27">
        <v>23.2</v>
      </c>
      <c r="B98" s="6" t="s">
        <v>31</v>
      </c>
      <c r="C98" s="18">
        <v>30</v>
      </c>
      <c r="D98" s="18">
        <v>30</v>
      </c>
      <c r="E98" s="18">
        <v>28.3</v>
      </c>
      <c r="F98" s="18">
        <v>29.2</v>
      </c>
      <c r="G98" s="18">
        <v>29.5</v>
      </c>
      <c r="H98" s="18">
        <v>29</v>
      </c>
      <c r="I98" s="18">
        <v>30</v>
      </c>
      <c r="J98" s="18">
        <v>27</v>
      </c>
      <c r="K98" s="34">
        <v>31</v>
      </c>
    </row>
    <row r="99" spans="1:11">
      <c r="A99" s="27">
        <v>26.115625000000001</v>
      </c>
      <c r="B99" s="6">
        <v>14</v>
      </c>
      <c r="C99" s="18">
        <v>35</v>
      </c>
      <c r="D99" s="18">
        <v>33</v>
      </c>
      <c r="E99" s="18">
        <v>33.299999999999997</v>
      </c>
      <c r="F99" s="18">
        <v>36</v>
      </c>
      <c r="G99" s="18">
        <v>35.299999999999997</v>
      </c>
      <c r="H99" s="18">
        <v>35</v>
      </c>
      <c r="I99" s="18">
        <v>36.6</v>
      </c>
      <c r="J99" s="18">
        <v>32.5</v>
      </c>
      <c r="K99" s="35"/>
    </row>
    <row r="100" spans="1:11">
      <c r="A100" s="27">
        <v>36.020689655172397</v>
      </c>
      <c r="B100" s="6">
        <v>7</v>
      </c>
      <c r="C100" s="18">
        <v>48</v>
      </c>
      <c r="D100" s="18">
        <v>48</v>
      </c>
      <c r="E100" s="18">
        <v>49</v>
      </c>
      <c r="F100" s="18">
        <v>51.2</v>
      </c>
      <c r="G100" s="18">
        <v>47.2</v>
      </c>
      <c r="H100" s="18">
        <v>50</v>
      </c>
      <c r="I100" s="18">
        <v>52</v>
      </c>
      <c r="J100" s="18">
        <v>53</v>
      </c>
      <c r="K100" s="34">
        <v>51.7</v>
      </c>
    </row>
    <row r="101" spans="1:11">
      <c r="A101" s="27">
        <v>8.3206896551724192</v>
      </c>
      <c r="B101" s="6">
        <v>8</v>
      </c>
      <c r="C101" s="18">
        <v>14.5</v>
      </c>
      <c r="D101" s="18">
        <v>13</v>
      </c>
      <c r="E101" s="18">
        <v>12</v>
      </c>
      <c r="F101" s="18">
        <v>14.5</v>
      </c>
      <c r="G101" s="18">
        <v>13</v>
      </c>
      <c r="H101" s="18">
        <v>12</v>
      </c>
      <c r="I101" s="18">
        <v>14</v>
      </c>
      <c r="J101" s="18">
        <v>13</v>
      </c>
    </row>
    <row r="102" spans="1:11" ht="36">
      <c r="A102" s="29" t="s">
        <v>0</v>
      </c>
      <c r="B102" s="6"/>
      <c r="C102" s="32" t="str">
        <f t="shared" ref="C102" si="70">C89</f>
        <v xml:space="preserve">DP-2955d       </v>
      </c>
      <c r="D102" s="32" t="str">
        <f>D89</f>
        <v xml:space="preserve">DP-3066i       </v>
      </c>
      <c r="E102" s="32" t="str">
        <f>E89</f>
        <v xml:space="preserve">DP-3067d       </v>
      </c>
      <c r="F102" s="32" t="str">
        <f t="shared" ref="F102:H102" si="71">F89</f>
        <v xml:space="preserve">DP-3068i       </v>
      </c>
      <c r="G102" s="32" t="str">
        <f t="shared" si="71"/>
        <v xml:space="preserve">DP-3069i       </v>
      </c>
      <c r="H102" s="32" t="str">
        <f t="shared" si="71"/>
        <v xml:space="preserve">DP-4111d       </v>
      </c>
      <c r="I102" s="19" t="str">
        <f>I89</f>
        <v xml:space="preserve">DP-4118i       </v>
      </c>
      <c r="J102" s="32" t="str">
        <f>J89</f>
        <v xml:space="preserve">DP-4731d       </v>
      </c>
      <c r="K102" s="32" t="str">
        <f>K89</f>
        <v>UMPE 489</v>
      </c>
    </row>
    <row r="103" spans="1:11">
      <c r="A103" s="30">
        <v>2.3925870470255211</v>
      </c>
      <c r="B103" s="6">
        <v>1</v>
      </c>
      <c r="C103" s="9">
        <f t="shared" ref="C103:J114" si="72">LOG10(C90)-$A103</f>
        <v>6.8310795731026719E-2</v>
      </c>
      <c r="D103" s="9">
        <f t="shared" si="72"/>
        <v>4.8007214814310029E-2</v>
      </c>
      <c r="E103" s="9">
        <f t="shared" si="72"/>
        <v>5.7662061293839884E-2</v>
      </c>
      <c r="F103" s="9">
        <f t="shared" si="72"/>
        <v>5.8738761463998479E-2</v>
      </c>
      <c r="G103" s="9">
        <f t="shared" si="72"/>
        <v>6.8310795731026719E-2</v>
      </c>
      <c r="H103" s="9">
        <f t="shared" si="72"/>
        <v>7.7234968952641925E-2</v>
      </c>
      <c r="I103" s="9">
        <f t="shared" si="72"/>
        <v>5.4570984316698379E-2</v>
      </c>
      <c r="J103" s="9">
        <f t="shared" si="72"/>
        <v>4.6745646804741803E-2</v>
      </c>
      <c r="K103" s="9">
        <f t="shared" ref="K103" si="73">LOG10(K90)-$A103</f>
        <v>3.0658826911286852E-2</v>
      </c>
    </row>
    <row r="104" spans="1:11">
      <c r="A104" s="30">
        <v>1.4085049567667141</v>
      </c>
      <c r="B104" s="6">
        <v>3</v>
      </c>
      <c r="C104" s="9">
        <f t="shared" si="72"/>
        <v>0.13556308758356161</v>
      </c>
      <c r="D104" s="9">
        <f t="shared" si="72"/>
        <v>0.13556308758356161</v>
      </c>
      <c r="E104" s="9">
        <f t="shared" si="72"/>
        <v>0.14779754400057321</v>
      </c>
      <c r="F104" s="9">
        <f t="shared" si="72"/>
        <v>0.15969676730028093</v>
      </c>
      <c r="G104" s="9">
        <f t="shared" si="72"/>
        <v>0.13556308758356161</v>
      </c>
      <c r="H104" s="9">
        <f t="shared" si="72"/>
        <v>0.18478111025374333</v>
      </c>
      <c r="I104" s="9">
        <f t="shared" si="72"/>
        <v>0.15378790768976058</v>
      </c>
      <c r="J104" s="9">
        <f t="shared" si="72"/>
        <v>0.16898684307051126</v>
      </c>
      <c r="K104" s="9">
        <f t="shared" ref="K104" si="74">LOG10(K91)-$A104</f>
        <v>0.1869912650588601</v>
      </c>
    </row>
    <row r="105" spans="1:11">
      <c r="A105" s="30">
        <v>1.4046733913310059</v>
      </c>
      <c r="B105" s="6">
        <v>4</v>
      </c>
      <c r="C105" s="9">
        <f t="shared" si="72"/>
        <v>0.17511020528580423</v>
      </c>
      <c r="D105" s="9">
        <f t="shared" si="72"/>
        <v>0.12680552571124926</v>
      </c>
      <c r="E105" s="9">
        <f t="shared" si="72"/>
        <v>0.17511020528580423</v>
      </c>
      <c r="F105" s="9">
        <f t="shared" si="72"/>
        <v>0.17511020528580423</v>
      </c>
      <c r="G105" s="9">
        <f t="shared" si="72"/>
        <v>0.14555496172408811</v>
      </c>
      <c r="H105" s="9">
        <f t="shared" si="72"/>
        <v>0.17511020528580423</v>
      </c>
      <c r="I105" s="9">
        <f t="shared" si="72"/>
        <v>0.15761947312546876</v>
      </c>
      <c r="J105" s="9">
        <f t="shared" si="72"/>
        <v>0.17511020528580423</v>
      </c>
      <c r="K105" s="9">
        <f t="shared" ref="K105" si="75">LOG10(K92)-$A105</f>
        <v>0.14555496172408811</v>
      </c>
    </row>
    <row r="106" spans="1:11">
      <c r="A106" s="30">
        <v>1.6009048617738799</v>
      </c>
      <c r="B106" s="6">
        <v>5</v>
      </c>
      <c r="C106" s="9">
        <f t="shared" si="72"/>
        <v>0.1314888980490887</v>
      </c>
      <c r="D106" s="9">
        <f t="shared" si="72"/>
        <v>0.11509848186091931</v>
      </c>
      <c r="E106" s="9">
        <f t="shared" si="72"/>
        <v>0.11509848186091931</v>
      </c>
      <c r="F106" s="9">
        <f t="shared" si="72"/>
        <v>0.14338812134879642</v>
      </c>
      <c r="G106" s="9">
        <f t="shared" si="72"/>
        <v>0.10066312328204741</v>
      </c>
      <c r="H106" s="9">
        <f t="shared" si="72"/>
        <v>0.14338812134879642</v>
      </c>
      <c r="I106" s="9">
        <f t="shared" si="72"/>
        <v>0.16027095138185143</v>
      </c>
      <c r="J106" s="9">
        <f t="shared" si="72"/>
        <v>0.16327127061645075</v>
      </c>
      <c r="K106" s="9">
        <f t="shared" ref="K106" si="76">LOG10(K93)-$A106</f>
        <v>0.11925444163207688</v>
      </c>
    </row>
    <row r="107" spans="1:11">
      <c r="A107" s="30">
        <v>1.5389951114765692</v>
      </c>
      <c r="B107" s="6">
        <v>6</v>
      </c>
      <c r="C107" s="9">
        <f t="shared" si="72"/>
        <v>7.3788745243166254E-2</v>
      </c>
      <c r="D107" s="9">
        <f t="shared" si="72"/>
        <v>7.3788745243166254E-2</v>
      </c>
      <c r="E107" s="9">
        <f t="shared" si="72"/>
        <v>7.3788745243166254E-2</v>
      </c>
      <c r="F107" s="9">
        <f t="shared" si="72"/>
        <v>0.11710309053626267</v>
      </c>
      <c r="G107" s="9">
        <f t="shared" si="72"/>
        <v>8.9393818573742401E-2</v>
      </c>
      <c r="H107" s="9">
        <f t="shared" si="72"/>
        <v>0.10445756500961823</v>
      </c>
      <c r="I107" s="9">
        <f t="shared" si="72"/>
        <v>0.13032176908954307</v>
      </c>
      <c r="J107" s="9">
        <f t="shared" si="72"/>
        <v>0.13310274645914832</v>
      </c>
      <c r="K107" s="9">
        <f t="shared" ref="K107" si="77">LOG10(K94)-$A107</f>
        <v>0.11710309053626267</v>
      </c>
    </row>
    <row r="108" spans="1:11">
      <c r="A108" s="30">
        <v>1.5841544735279651</v>
      </c>
      <c r="B108" s="6">
        <v>10</v>
      </c>
      <c r="C108" s="9">
        <f t="shared" si="72"/>
        <v>0.12341570256997114</v>
      </c>
      <c r="D108" s="9">
        <f t="shared" si="72"/>
        <v>0.1318488701068341</v>
      </c>
      <c r="E108" s="9">
        <f t="shared" si="72"/>
        <v>0.1060416065005485</v>
      </c>
      <c r="F108" s="9">
        <f t="shared" si="72"/>
        <v>0.1376561416845814</v>
      </c>
      <c r="G108" s="9">
        <f t="shared" si="72"/>
        <v>0.11913690459069626</v>
      </c>
      <c r="H108" s="9">
        <f t="shared" si="72"/>
        <v>0.15224202874867743</v>
      </c>
      <c r="I108" s="9">
        <f t="shared" si="72"/>
        <v>0.14581981217159057</v>
      </c>
      <c r="J108" s="9">
        <f t="shared" si="72"/>
        <v>0.14419930849326335</v>
      </c>
      <c r="K108" s="9">
        <f t="shared" ref="K108:K113" si="78">LOG10(K95)-$A108</f>
        <v>0.14257273549860705</v>
      </c>
    </row>
    <row r="109" spans="1:11">
      <c r="A109" s="30">
        <v>1.5751878449276613</v>
      </c>
      <c r="B109" s="6">
        <v>11</v>
      </c>
      <c r="C109" s="9">
        <f t="shared" si="72"/>
        <v>0.12378215940835746</v>
      </c>
      <c r="D109" s="9">
        <f t="shared" si="72"/>
        <v>0.14908802467312765</v>
      </c>
      <c r="E109" s="9">
        <f t="shared" si="72"/>
        <v>0.13238233117027498</v>
      </c>
      <c r="F109" s="9">
        <f t="shared" si="72"/>
        <v>0.13914191481757165</v>
      </c>
      <c r="G109" s="9">
        <f t="shared" si="72"/>
        <v>0.12378215940835746</v>
      </c>
      <c r="H109" s="9">
        <f t="shared" si="72"/>
        <v>0.1651748445665826</v>
      </c>
      <c r="I109" s="9">
        <f t="shared" si="72"/>
        <v>0.14990667615380771</v>
      </c>
      <c r="J109" s="9">
        <f t="shared" si="72"/>
        <v>0.15316593709356718</v>
      </c>
      <c r="K109" s="9"/>
    </row>
    <row r="110" spans="1:11">
      <c r="A110" s="30">
        <v>1.4799170548305951</v>
      </c>
      <c r="B110" s="6">
        <v>12</v>
      </c>
      <c r="C110" s="9">
        <f t="shared" si="72"/>
        <v>0.12214293649736718</v>
      </c>
      <c r="D110" s="9">
        <f t="shared" si="72"/>
        <v>0.12214293649736718</v>
      </c>
      <c r="E110" s="9">
        <f t="shared" si="72"/>
        <v>9.9866541786215013E-2</v>
      </c>
      <c r="F110" s="9">
        <f t="shared" si="72"/>
        <v>0.12214293649736718</v>
      </c>
      <c r="G110" s="9">
        <f t="shared" si="72"/>
        <v>0.12214293649736718</v>
      </c>
      <c r="H110" s="9">
        <f t="shared" si="72"/>
        <v>0.11668004079586503</v>
      </c>
      <c r="I110" s="9">
        <f t="shared" si="72"/>
        <v>0.13286680188914035</v>
      </c>
      <c r="J110" s="9">
        <f t="shared" si="72"/>
        <v>0.10554367467790549</v>
      </c>
      <c r="K110" s="9">
        <f t="shared" si="78"/>
        <v>0.11557916699497905</v>
      </c>
    </row>
    <row r="111" spans="1:11">
      <c r="A111" s="30">
        <v>1.3749773438967194</v>
      </c>
      <c r="B111" s="6" t="s">
        <v>31</v>
      </c>
      <c r="C111" s="9">
        <f t="shared" si="72"/>
        <v>0.10214391082294294</v>
      </c>
      <c r="D111" s="9">
        <f t="shared" si="72"/>
        <v>0.10214391082294294</v>
      </c>
      <c r="E111" s="9">
        <f t="shared" si="72"/>
        <v>7.6809091627570769E-2</v>
      </c>
      <c r="F111" s="9">
        <f t="shared" si="72"/>
        <v>9.0405507551698738E-2</v>
      </c>
      <c r="G111" s="9">
        <f t="shared" si="72"/>
        <v>9.4844672081443537E-2</v>
      </c>
      <c r="H111" s="9">
        <f t="shared" si="72"/>
        <v>8.7420654002236642E-2</v>
      </c>
      <c r="I111" s="9">
        <f t="shared" si="72"/>
        <v>0.10214391082294294</v>
      </c>
      <c r="J111" s="9">
        <f t="shared" si="72"/>
        <v>5.6386420262267922E-2</v>
      </c>
      <c r="K111" s="9">
        <f t="shared" si="78"/>
        <v>0.1163843499375532</v>
      </c>
    </row>
    <row r="112" spans="1:11">
      <c r="A112" s="30">
        <v>1.416900423847268</v>
      </c>
      <c r="B112" s="6">
        <v>14</v>
      </c>
      <c r="C112" s="9">
        <f t="shared" si="72"/>
        <v>0.12716762050300767</v>
      </c>
      <c r="D112" s="9">
        <f t="shared" si="72"/>
        <v>0.10161351603061952</v>
      </c>
      <c r="E112" s="9">
        <f t="shared" si="72"/>
        <v>0.10554380965905175</v>
      </c>
      <c r="F112" s="9">
        <f t="shared" si="72"/>
        <v>0.13940207692001927</v>
      </c>
      <c r="G112" s="9">
        <f t="shared" si="72"/>
        <v>0.13087428154055458</v>
      </c>
      <c r="H112" s="9">
        <f t="shared" si="72"/>
        <v>0.12716762050300767</v>
      </c>
      <c r="I112" s="9">
        <f t="shared" si="72"/>
        <v>0.14658066154714278</v>
      </c>
      <c r="J112" s="9">
        <f t="shared" si="72"/>
        <v>9.4982937131606437E-2</v>
      </c>
      <c r="K112" s="9"/>
    </row>
    <row r="113" spans="1:11">
      <c r="A113" s="30">
        <v>1.5565520236020194</v>
      </c>
      <c r="B113" s="6">
        <v>7</v>
      </c>
      <c r="C113" s="9">
        <f t="shared" si="72"/>
        <v>0.12468921377356779</v>
      </c>
      <c r="D113" s="9">
        <f t="shared" si="72"/>
        <v>0.12468921377356779</v>
      </c>
      <c r="E113" s="9">
        <f t="shared" si="72"/>
        <v>0.13364405642649424</v>
      </c>
      <c r="F113" s="9">
        <f t="shared" si="72"/>
        <v>0.15271793737381145</v>
      </c>
      <c r="G113" s="9">
        <f t="shared" si="72"/>
        <v>0.11738997503206838</v>
      </c>
      <c r="H113" s="9">
        <f t="shared" si="72"/>
        <v>0.14241798073399936</v>
      </c>
      <c r="I113" s="9">
        <f t="shared" si="72"/>
        <v>0.15945132003277984</v>
      </c>
      <c r="J113" s="9">
        <f t="shared" si="72"/>
        <v>0.16772384599876955</v>
      </c>
      <c r="K113" s="9">
        <f t="shared" si="78"/>
        <v>0.15693851949192306</v>
      </c>
    </row>
    <row r="114" spans="1:11">
      <c r="A114" s="30">
        <v>0.92015932400983003</v>
      </c>
      <c r="B114" s="6">
        <v>8</v>
      </c>
      <c r="C114" s="9">
        <f t="shared" si="72"/>
        <v>0.2412086782251448</v>
      </c>
      <c r="D114" s="9">
        <f t="shared" si="72"/>
        <v>0.19378402829700669</v>
      </c>
      <c r="E114" s="9">
        <f t="shared" si="72"/>
        <v>0.15902192203779486</v>
      </c>
      <c r="F114" s="9">
        <f t="shared" si="72"/>
        <v>0.2412086782251448</v>
      </c>
      <c r="G114" s="9">
        <f t="shared" si="72"/>
        <v>0.19378402829700669</v>
      </c>
      <c r="H114" s="9">
        <f t="shared" si="72"/>
        <v>0.15902192203779486</v>
      </c>
      <c r="I114" s="9">
        <f t="shared" si="72"/>
        <v>0.22596871166840793</v>
      </c>
      <c r="J114" s="9">
        <f t="shared" si="72"/>
        <v>0.19378402829700669</v>
      </c>
    </row>
  </sheetData>
  <phoneticPr fontId="1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>
    <oddFooter>&amp;L_x000D_&amp;1#&amp;"Calibri"&amp;11&amp;K000000 Classification: Protected 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1999-02-24T14:54:09Z</dcterms:created>
  <dcterms:modified xsi:type="dcterms:W3CDTF">2025-08-30T19:01:44Z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2025-05-15T23:21:06Z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60d10260-b9cc-4cc9-9edd-53ca6f609f94</vt:lpwstr>
  </property>
  <property fmtid="{D5CDD505-2E9C-101B-9397-08002B2CF9AE}" pid="8" name="MSIP_Label_abf2ea38-542c-4b75-bd7d-582ec36a519f_ContentBits">
    <vt:lpwstr>2</vt:lpwstr>
  </property>
</Properties>
</file>